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C:\Users\AGE\Documents\Diverses\Arbeitszeiterfassung L-GAV\Vorlagen Homepage 2026\"/>
    </mc:Choice>
  </mc:AlternateContent>
  <xr:revisionPtr revIDLastSave="0" documentId="13_ncr:1_{5DAEFAF3-45E9-44FB-8968-46C1FE26DD61}" xr6:coauthVersionLast="47" xr6:coauthVersionMax="47" xr10:uidLastSave="{00000000-0000-0000-0000-000000000000}"/>
  <bookViews>
    <workbookView xWindow="28680" yWindow="-120" windowWidth="29040" windowHeight="15720" xr2:uid="{00000000-000D-0000-FFFF-FFFF00000000}"/>
  </bookViews>
  <sheets>
    <sheet name="Versione informatica" sheetId="12" r:id="rId1"/>
  </sheets>
  <definedNames>
    <definedName name="_A69999">'Versione informatica'!$A$59961</definedName>
    <definedName name="_A70000">'Versione informatica'!$A$59961</definedName>
    <definedName name="_A80000">'Versione informatica'!$A$59961</definedName>
    <definedName name="_A90000">'Versione informatica'!$A$59961</definedName>
    <definedName name="_A99999">'Versione informatica'!$A$59961</definedName>
    <definedName name="_xlnm.Print_Area" localSheetId="0">'Versione informatica'!$A$1:$AV$113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O6" i="12" l="1"/>
  <c r="AO14" i="12"/>
  <c r="AO22" i="12"/>
  <c r="AO30" i="12"/>
  <c r="AO38" i="12"/>
  <c r="AO46" i="12"/>
  <c r="AO54" i="12"/>
  <c r="AO62" i="12"/>
  <c r="AO70" i="12"/>
  <c r="AO78" i="12"/>
  <c r="AO86" i="12"/>
  <c r="AO94" i="12"/>
  <c r="AF8" i="12"/>
  <c r="AF9" i="12"/>
  <c r="AF10" i="12"/>
  <c r="AV9" i="12"/>
  <c r="AE8" i="12"/>
  <c r="AE9" i="12"/>
  <c r="AE10" i="12"/>
  <c r="AE11" i="12" s="1"/>
  <c r="AE12" i="12" s="1"/>
  <c r="AE13" i="12" s="1"/>
  <c r="AD8" i="12"/>
  <c r="AD9" i="12"/>
  <c r="AD10" i="12"/>
  <c r="AC8" i="12"/>
  <c r="AC11" i="12" s="1"/>
  <c r="AC12" i="12" s="1"/>
  <c r="AC13" i="12" s="1"/>
  <c r="AC9" i="12"/>
  <c r="AC10" i="12"/>
  <c r="AB8" i="12"/>
  <c r="AB9" i="12"/>
  <c r="AB10" i="12"/>
  <c r="AA8" i="12"/>
  <c r="AA9" i="12"/>
  <c r="AA11" i="12" s="1"/>
  <c r="AA12" i="12" s="1"/>
  <c r="AA13" i="12" s="1"/>
  <c r="AA10" i="12"/>
  <c r="Z8" i="12"/>
  <c r="Z9" i="12"/>
  <c r="Z10" i="12"/>
  <c r="Y8" i="12"/>
  <c r="Y9" i="12"/>
  <c r="Y10" i="12"/>
  <c r="Y11" i="12" s="1"/>
  <c r="Y12" i="12" s="1"/>
  <c r="Y13" i="12" s="1"/>
  <c r="X8" i="12"/>
  <c r="X9" i="12"/>
  <c r="X10" i="12"/>
  <c r="W8" i="12"/>
  <c r="W9" i="12"/>
  <c r="W10" i="12"/>
  <c r="V8" i="12"/>
  <c r="V9" i="12"/>
  <c r="V10" i="12"/>
  <c r="U8" i="12"/>
  <c r="U9" i="12"/>
  <c r="U10" i="12"/>
  <c r="T8" i="12"/>
  <c r="T9" i="12"/>
  <c r="T10" i="12"/>
  <c r="S8" i="12"/>
  <c r="S9" i="12"/>
  <c r="S10" i="12"/>
  <c r="S11" i="12" s="1"/>
  <c r="S12" i="12" s="1"/>
  <c r="S13" i="12" s="1"/>
  <c r="R8" i="12"/>
  <c r="R11" i="12" s="1"/>
  <c r="R12" i="12" s="1"/>
  <c r="R13" i="12" s="1"/>
  <c r="R9" i="12"/>
  <c r="R10" i="12"/>
  <c r="Q8" i="12"/>
  <c r="Q9" i="12"/>
  <c r="Q10" i="12"/>
  <c r="P8" i="12"/>
  <c r="P9" i="12"/>
  <c r="P10" i="12"/>
  <c r="O8" i="12"/>
  <c r="O9" i="12"/>
  <c r="O10" i="12"/>
  <c r="N8" i="12"/>
  <c r="N9" i="12"/>
  <c r="N10" i="12"/>
  <c r="M8" i="12"/>
  <c r="M9" i="12"/>
  <c r="M10" i="12"/>
  <c r="M11" i="12" s="1"/>
  <c r="M12" i="12" s="1"/>
  <c r="M13" i="12" s="1"/>
  <c r="L8" i="12"/>
  <c r="L11" i="12" s="1"/>
  <c r="L12" i="12" s="1"/>
  <c r="L13" i="12" s="1"/>
  <c r="L9" i="12"/>
  <c r="L10" i="12"/>
  <c r="K8" i="12"/>
  <c r="K9" i="12"/>
  <c r="K10" i="12"/>
  <c r="J8" i="12"/>
  <c r="J9" i="12"/>
  <c r="J10" i="12"/>
  <c r="I8" i="12"/>
  <c r="I9" i="12"/>
  <c r="I10" i="12"/>
  <c r="I11" i="12" s="1"/>
  <c r="I12" i="12" s="1"/>
  <c r="I13" i="12" s="1"/>
  <c r="H8" i="12"/>
  <c r="H9" i="12"/>
  <c r="H10" i="12"/>
  <c r="G8" i="12"/>
  <c r="G9" i="12"/>
  <c r="G10" i="12"/>
  <c r="F8" i="12"/>
  <c r="F9" i="12"/>
  <c r="F10" i="12"/>
  <c r="E8" i="12"/>
  <c r="E9" i="12"/>
  <c r="E10" i="12"/>
  <c r="D8" i="12"/>
  <c r="D9" i="12"/>
  <c r="D10" i="12"/>
  <c r="C8" i="12"/>
  <c r="C9" i="12"/>
  <c r="C10" i="12"/>
  <c r="B8" i="12"/>
  <c r="B9" i="12"/>
  <c r="B10" i="12"/>
  <c r="AD16" i="12"/>
  <c r="AD17" i="12"/>
  <c r="AD18" i="12"/>
  <c r="AC16" i="12"/>
  <c r="AC17" i="12"/>
  <c r="AC18" i="12"/>
  <c r="AB16" i="12"/>
  <c r="AB17" i="12"/>
  <c r="AB18" i="12"/>
  <c r="AA16" i="12"/>
  <c r="AA17" i="12"/>
  <c r="AA18" i="12"/>
  <c r="Z16" i="12"/>
  <c r="Z17" i="12"/>
  <c r="Z18" i="12"/>
  <c r="Y16" i="12"/>
  <c r="Y17" i="12"/>
  <c r="Y18" i="12"/>
  <c r="X16" i="12"/>
  <c r="X17" i="12"/>
  <c r="X18" i="12"/>
  <c r="W16" i="12"/>
  <c r="W17" i="12"/>
  <c r="W18" i="12"/>
  <c r="V16" i="12"/>
  <c r="V17" i="12"/>
  <c r="V18" i="12"/>
  <c r="U16" i="12"/>
  <c r="U17" i="12"/>
  <c r="U18" i="12"/>
  <c r="T16" i="12"/>
  <c r="T17" i="12"/>
  <c r="T18" i="12"/>
  <c r="S16" i="12"/>
  <c r="S17" i="12"/>
  <c r="S18" i="12"/>
  <c r="R16" i="12"/>
  <c r="R17" i="12"/>
  <c r="R18" i="12"/>
  <c r="Q16" i="12"/>
  <c r="Q17" i="12"/>
  <c r="Q18" i="12"/>
  <c r="P16" i="12"/>
  <c r="P17" i="12"/>
  <c r="P18" i="12"/>
  <c r="O16" i="12"/>
  <c r="O17" i="12"/>
  <c r="O18" i="12"/>
  <c r="N16" i="12"/>
  <c r="N17" i="12"/>
  <c r="N18" i="12"/>
  <c r="M16" i="12"/>
  <c r="M17" i="12"/>
  <c r="M18" i="12"/>
  <c r="L16" i="12"/>
  <c r="L17" i="12"/>
  <c r="L18" i="12"/>
  <c r="K16" i="12"/>
  <c r="K17" i="12"/>
  <c r="K18" i="12"/>
  <c r="J16" i="12"/>
  <c r="J17" i="12"/>
  <c r="J18" i="12"/>
  <c r="I16" i="12"/>
  <c r="I17" i="12"/>
  <c r="I18" i="12"/>
  <c r="H16" i="12"/>
  <c r="H17" i="12"/>
  <c r="H18" i="12"/>
  <c r="G16" i="12"/>
  <c r="G17" i="12"/>
  <c r="G18" i="12"/>
  <c r="F16" i="12"/>
  <c r="F17" i="12"/>
  <c r="F18" i="12"/>
  <c r="E16" i="12"/>
  <c r="E17" i="12"/>
  <c r="E18" i="12"/>
  <c r="D16" i="12"/>
  <c r="D17" i="12"/>
  <c r="D18" i="12"/>
  <c r="C16" i="12"/>
  <c r="C17" i="12"/>
  <c r="C18" i="12"/>
  <c r="B16" i="12"/>
  <c r="B17" i="12"/>
  <c r="B18" i="12"/>
  <c r="AF24" i="12"/>
  <c r="AF25" i="12"/>
  <c r="AF26" i="12"/>
  <c r="AE24" i="12"/>
  <c r="AE25" i="12"/>
  <c r="AE26" i="12"/>
  <c r="AD24" i="12"/>
  <c r="AD25" i="12"/>
  <c r="AD27" i="12" s="1"/>
  <c r="AD26" i="12"/>
  <c r="AC24" i="12"/>
  <c r="AC25" i="12"/>
  <c r="AC26" i="12"/>
  <c r="AB24" i="12"/>
  <c r="AB25" i="12"/>
  <c r="AB26" i="12"/>
  <c r="AA24" i="12"/>
  <c r="AA27" i="12" s="1"/>
  <c r="AA28" i="12" s="1"/>
  <c r="AA29" i="12" s="1"/>
  <c r="AA25" i="12"/>
  <c r="AA26" i="12"/>
  <c r="Z24" i="12"/>
  <c r="Z25" i="12"/>
  <c r="Z26" i="12"/>
  <c r="Y24" i="12"/>
  <c r="Y25" i="12"/>
  <c r="Y26" i="12"/>
  <c r="X24" i="12"/>
  <c r="X25" i="12"/>
  <c r="X26" i="12"/>
  <c r="W24" i="12"/>
  <c r="W25" i="12"/>
  <c r="W26" i="12"/>
  <c r="V24" i="12"/>
  <c r="V25" i="12"/>
  <c r="V27" i="12" s="1"/>
  <c r="V26" i="12"/>
  <c r="U24" i="12"/>
  <c r="U25" i="12"/>
  <c r="U26" i="12"/>
  <c r="T24" i="12"/>
  <c r="T25" i="12"/>
  <c r="T26" i="12"/>
  <c r="S24" i="12"/>
  <c r="S27" i="12" s="1"/>
  <c r="S28" i="12" s="1"/>
  <c r="S29" i="12" s="1"/>
  <c r="S25" i="12"/>
  <c r="S26" i="12"/>
  <c r="R24" i="12"/>
  <c r="R25" i="12"/>
  <c r="R26" i="12"/>
  <c r="Q24" i="12"/>
  <c r="Q25" i="12"/>
  <c r="Q26" i="12"/>
  <c r="P24" i="12"/>
  <c r="P25" i="12"/>
  <c r="P26" i="12"/>
  <c r="O24" i="12"/>
  <c r="O25" i="12"/>
  <c r="O26" i="12"/>
  <c r="N24" i="12"/>
  <c r="N25" i="12"/>
  <c r="N26" i="12"/>
  <c r="M24" i="12"/>
  <c r="M25" i="12"/>
  <c r="M26" i="12"/>
  <c r="L24" i="12"/>
  <c r="L25" i="12"/>
  <c r="L26" i="12"/>
  <c r="K24" i="12"/>
  <c r="K25" i="12"/>
  <c r="K26" i="12"/>
  <c r="J24" i="12"/>
  <c r="J25" i="12"/>
  <c r="J26" i="12"/>
  <c r="I24" i="12"/>
  <c r="I25" i="12"/>
  <c r="I26" i="12"/>
  <c r="H24" i="12"/>
  <c r="H25" i="12"/>
  <c r="H26" i="12"/>
  <c r="G24" i="12"/>
  <c r="G25" i="12"/>
  <c r="G26" i="12"/>
  <c r="F24" i="12"/>
  <c r="F25" i="12"/>
  <c r="F26" i="12"/>
  <c r="E24" i="12"/>
  <c r="E25" i="12"/>
  <c r="E26" i="12"/>
  <c r="D24" i="12"/>
  <c r="D25" i="12"/>
  <c r="D26" i="12"/>
  <c r="C24" i="12"/>
  <c r="C27" i="12" s="1"/>
  <c r="C28" i="12" s="1"/>
  <c r="C29" i="12" s="1"/>
  <c r="C25" i="12"/>
  <c r="C26" i="12"/>
  <c r="B24" i="12"/>
  <c r="B25" i="12"/>
  <c r="B26" i="12"/>
  <c r="AE32" i="12"/>
  <c r="AE33" i="12"/>
  <c r="AE34" i="12"/>
  <c r="AD32" i="12"/>
  <c r="AD33" i="12"/>
  <c r="AD34" i="12"/>
  <c r="AC32" i="12"/>
  <c r="AC33" i="12"/>
  <c r="AC34" i="12"/>
  <c r="AB32" i="12"/>
  <c r="AB33" i="12"/>
  <c r="AB34" i="12"/>
  <c r="AA32" i="12"/>
  <c r="AA33" i="12"/>
  <c r="AA34" i="12"/>
  <c r="AA35" i="12" s="1"/>
  <c r="AA36" i="12" s="1"/>
  <c r="AA37" i="12" s="1"/>
  <c r="Z32" i="12"/>
  <c r="Z33" i="12"/>
  <c r="Z34" i="12"/>
  <c r="Y32" i="12"/>
  <c r="Y33" i="12"/>
  <c r="Y34" i="12"/>
  <c r="X32" i="12"/>
  <c r="X33" i="12"/>
  <c r="X34" i="12"/>
  <c r="W32" i="12"/>
  <c r="W33" i="12"/>
  <c r="W34" i="12"/>
  <c r="W35" i="12" s="1"/>
  <c r="W36" i="12" s="1"/>
  <c r="W37" i="12" s="1"/>
  <c r="V32" i="12"/>
  <c r="V33" i="12"/>
  <c r="V34" i="12"/>
  <c r="U32" i="12"/>
  <c r="U33" i="12"/>
  <c r="U34" i="12"/>
  <c r="T32" i="12"/>
  <c r="T33" i="12"/>
  <c r="T34" i="12"/>
  <c r="S32" i="12"/>
  <c r="S33" i="12"/>
  <c r="S34" i="12"/>
  <c r="R32" i="12"/>
  <c r="R33" i="12"/>
  <c r="R34" i="12"/>
  <c r="Q32" i="12"/>
  <c r="Q33" i="12"/>
  <c r="Q34" i="12"/>
  <c r="P32" i="12"/>
  <c r="P33" i="12"/>
  <c r="P34" i="12"/>
  <c r="O32" i="12"/>
  <c r="O33" i="12"/>
  <c r="O34" i="12"/>
  <c r="O35" i="12" s="1"/>
  <c r="O36" i="12" s="1"/>
  <c r="O37" i="12" s="1"/>
  <c r="N32" i="12"/>
  <c r="N33" i="12"/>
  <c r="N34" i="12"/>
  <c r="M32" i="12"/>
  <c r="M33" i="12"/>
  <c r="M34" i="12"/>
  <c r="L32" i="12"/>
  <c r="L33" i="12"/>
  <c r="L34" i="12"/>
  <c r="K32" i="12"/>
  <c r="K33" i="12"/>
  <c r="K34" i="12"/>
  <c r="J32" i="12"/>
  <c r="J33" i="12"/>
  <c r="J34" i="12"/>
  <c r="I32" i="12"/>
  <c r="I33" i="12"/>
  <c r="I34" i="12"/>
  <c r="H32" i="12"/>
  <c r="H33" i="12"/>
  <c r="H34" i="12"/>
  <c r="G32" i="12"/>
  <c r="G33" i="12"/>
  <c r="G34" i="12"/>
  <c r="G35" i="12" s="1"/>
  <c r="G36" i="12" s="1"/>
  <c r="G37" i="12" s="1"/>
  <c r="F32" i="12"/>
  <c r="F33" i="12"/>
  <c r="F34" i="12"/>
  <c r="E32" i="12"/>
  <c r="E33" i="12"/>
  <c r="E34" i="12"/>
  <c r="D32" i="12"/>
  <c r="D33" i="12"/>
  <c r="D34" i="12"/>
  <c r="C32" i="12"/>
  <c r="C33" i="12"/>
  <c r="C34" i="12"/>
  <c r="C35" i="12" s="1"/>
  <c r="C36" i="12" s="1"/>
  <c r="C37" i="12" s="1"/>
  <c r="B32" i="12"/>
  <c r="B33" i="12"/>
  <c r="B34" i="12"/>
  <c r="AF40" i="12"/>
  <c r="AF41" i="12"/>
  <c r="AF42" i="12"/>
  <c r="AE40" i="12"/>
  <c r="AE41" i="12"/>
  <c r="AE43" i="12" s="1"/>
  <c r="AE44" i="12" s="1"/>
  <c r="AE45" i="12" s="1"/>
  <c r="AE42" i="12"/>
  <c r="AD40" i="12"/>
  <c r="AD41" i="12"/>
  <c r="AD42" i="12"/>
  <c r="AC40" i="12"/>
  <c r="AC41" i="12"/>
  <c r="AC42" i="12"/>
  <c r="AB40" i="12"/>
  <c r="AB41" i="12"/>
  <c r="AB42" i="12"/>
  <c r="AA40" i="12"/>
  <c r="AA41" i="12"/>
  <c r="AA42" i="12"/>
  <c r="Z40" i="12"/>
  <c r="Z41" i="12"/>
  <c r="Z42" i="12"/>
  <c r="Y40" i="12"/>
  <c r="Y41" i="12"/>
  <c r="Y42" i="12"/>
  <c r="Y43" i="12"/>
  <c r="Y44" i="12" s="1"/>
  <c r="Y45" i="12" s="1"/>
  <c r="X40" i="12"/>
  <c r="X41" i="12"/>
  <c r="X42" i="12"/>
  <c r="W40" i="12"/>
  <c r="W43" i="12" s="1"/>
  <c r="W44" i="12" s="1"/>
  <c r="W45" i="12" s="1"/>
  <c r="W41" i="12"/>
  <c r="W42" i="12"/>
  <c r="V40" i="12"/>
  <c r="V41" i="12"/>
  <c r="V42" i="12"/>
  <c r="U40" i="12"/>
  <c r="U43" i="12" s="1"/>
  <c r="U44" i="12" s="1"/>
  <c r="U45" i="12" s="1"/>
  <c r="U41" i="12"/>
  <c r="U42" i="12"/>
  <c r="T40" i="12"/>
  <c r="T41" i="12"/>
  <c r="T42" i="12"/>
  <c r="S40" i="12"/>
  <c r="S41" i="12"/>
  <c r="S42" i="12"/>
  <c r="R40" i="12"/>
  <c r="R41" i="12"/>
  <c r="R42" i="12"/>
  <c r="Q40" i="12"/>
  <c r="Q41" i="12"/>
  <c r="Q42" i="12"/>
  <c r="Q43" i="12"/>
  <c r="Q44" i="12" s="1"/>
  <c r="Q45" i="12" s="1"/>
  <c r="P40" i="12"/>
  <c r="P41" i="12"/>
  <c r="P42" i="12"/>
  <c r="O40" i="12"/>
  <c r="O43" i="12" s="1"/>
  <c r="O44" i="12" s="1"/>
  <c r="O45" i="12" s="1"/>
  <c r="O41" i="12"/>
  <c r="O42" i="12"/>
  <c r="N40" i="12"/>
  <c r="N41" i="12"/>
  <c r="N42" i="12"/>
  <c r="M40" i="12"/>
  <c r="M41" i="12"/>
  <c r="M42" i="12"/>
  <c r="L40" i="12"/>
  <c r="L41" i="12"/>
  <c r="L42" i="12"/>
  <c r="K40" i="12"/>
  <c r="K43" i="12" s="1"/>
  <c r="K44" i="12" s="1"/>
  <c r="K45" i="12" s="1"/>
  <c r="K41" i="12"/>
  <c r="K42" i="12"/>
  <c r="J40" i="12"/>
  <c r="J41" i="12"/>
  <c r="J42" i="12"/>
  <c r="I40" i="12"/>
  <c r="I41" i="12"/>
  <c r="I42" i="12"/>
  <c r="I43" i="12"/>
  <c r="I44" i="12" s="1"/>
  <c r="I45" i="12" s="1"/>
  <c r="H40" i="12"/>
  <c r="H41" i="12"/>
  <c r="H42" i="12"/>
  <c r="G40" i="12"/>
  <c r="G43" i="12" s="1"/>
  <c r="G44" i="12" s="1"/>
  <c r="G45" i="12" s="1"/>
  <c r="G41" i="12"/>
  <c r="G42" i="12"/>
  <c r="F40" i="12"/>
  <c r="F41" i="12"/>
  <c r="F42" i="12"/>
  <c r="E40" i="12"/>
  <c r="E41" i="12"/>
  <c r="E42" i="12"/>
  <c r="D40" i="12"/>
  <c r="D41" i="12"/>
  <c r="D42" i="12"/>
  <c r="C40" i="12"/>
  <c r="C41" i="12"/>
  <c r="C42" i="12"/>
  <c r="C43" i="12"/>
  <c r="C44" i="12" s="1"/>
  <c r="C45" i="12" s="1"/>
  <c r="B40" i="12"/>
  <c r="B41" i="12"/>
  <c r="B42" i="12"/>
  <c r="AE48" i="12"/>
  <c r="AE51" i="12" s="1"/>
  <c r="AE52" i="12" s="1"/>
  <c r="AE53" i="12" s="1"/>
  <c r="AE49" i="12"/>
  <c r="AE50" i="12"/>
  <c r="AD48" i="12"/>
  <c r="AD51" i="12" s="1"/>
  <c r="AD52" i="12" s="1"/>
  <c r="AD53" i="12" s="1"/>
  <c r="AD49" i="12"/>
  <c r="AD50" i="12"/>
  <c r="AC48" i="12"/>
  <c r="AC49" i="12"/>
  <c r="AC50" i="12"/>
  <c r="AB48" i="12"/>
  <c r="AB49" i="12"/>
  <c r="AB50" i="12"/>
  <c r="AA48" i="12"/>
  <c r="AA49" i="12"/>
  <c r="AA50" i="12"/>
  <c r="AA51" i="12" s="1"/>
  <c r="AA52" i="12" s="1"/>
  <c r="AA53" i="12" s="1"/>
  <c r="Z48" i="12"/>
  <c r="Z49" i="12"/>
  <c r="Z50" i="12"/>
  <c r="Y48" i="12"/>
  <c r="Y51" i="12" s="1"/>
  <c r="Y52" i="12" s="1"/>
  <c r="Y53" i="12" s="1"/>
  <c r="Y49" i="12"/>
  <c r="Y50" i="12"/>
  <c r="X48" i="12"/>
  <c r="X49" i="12"/>
  <c r="X50" i="12"/>
  <c r="W48" i="12"/>
  <c r="W49" i="12"/>
  <c r="W50" i="12"/>
  <c r="V48" i="12"/>
  <c r="V49" i="12"/>
  <c r="V50" i="12"/>
  <c r="U48" i="12"/>
  <c r="U49" i="12"/>
  <c r="U50" i="12"/>
  <c r="T48" i="12"/>
  <c r="T49" i="12"/>
  <c r="T50" i="12"/>
  <c r="S48" i="12"/>
  <c r="S49" i="12"/>
  <c r="S50" i="12"/>
  <c r="R48" i="12"/>
  <c r="R49" i="12"/>
  <c r="R50" i="12"/>
  <c r="Q48" i="12"/>
  <c r="Q49" i="12"/>
  <c r="Q50" i="12"/>
  <c r="P48" i="12"/>
  <c r="P49" i="12"/>
  <c r="P50" i="12"/>
  <c r="O48" i="12"/>
  <c r="O49" i="12"/>
  <c r="O50" i="12"/>
  <c r="N48" i="12"/>
  <c r="N49" i="12"/>
  <c r="N50" i="12"/>
  <c r="M48" i="12"/>
  <c r="M49" i="12"/>
  <c r="M50" i="12"/>
  <c r="L48" i="12"/>
  <c r="L49" i="12"/>
  <c r="L50" i="12"/>
  <c r="K48" i="12"/>
  <c r="K49" i="12"/>
  <c r="K50" i="12"/>
  <c r="J48" i="12"/>
  <c r="J49" i="12"/>
  <c r="J50" i="12"/>
  <c r="I48" i="12"/>
  <c r="I49" i="12"/>
  <c r="I50" i="12"/>
  <c r="H48" i="12"/>
  <c r="H49" i="12"/>
  <c r="H50" i="12"/>
  <c r="G48" i="12"/>
  <c r="G49" i="12"/>
  <c r="G50" i="12"/>
  <c r="G51" i="12"/>
  <c r="G52" i="12" s="1"/>
  <c r="G53" i="12" s="1"/>
  <c r="F48" i="12"/>
  <c r="F49" i="12"/>
  <c r="F50" i="12"/>
  <c r="E48" i="12"/>
  <c r="E49" i="12"/>
  <c r="E50" i="12"/>
  <c r="D48" i="12"/>
  <c r="D49" i="12"/>
  <c r="D50" i="12"/>
  <c r="C48" i="12"/>
  <c r="C51" i="12" s="1"/>
  <c r="C52" i="12" s="1"/>
  <c r="C53" i="12" s="1"/>
  <c r="C49" i="12"/>
  <c r="C50" i="12"/>
  <c r="B48" i="12"/>
  <c r="B49" i="12"/>
  <c r="B50" i="12"/>
  <c r="AF56" i="12"/>
  <c r="AF57" i="12"/>
  <c r="AF58" i="12"/>
  <c r="AE56" i="12"/>
  <c r="AE57" i="12"/>
  <c r="AE59" i="12" s="1"/>
  <c r="AE60" i="12" s="1"/>
  <c r="AE61" i="12" s="1"/>
  <c r="AE58" i="12"/>
  <c r="AD56" i="12"/>
  <c r="AD57" i="12"/>
  <c r="AD58" i="12"/>
  <c r="AC56" i="12"/>
  <c r="AC57" i="12"/>
  <c r="AC58" i="12"/>
  <c r="AB56" i="12"/>
  <c r="AB57" i="12"/>
  <c r="AB58" i="12"/>
  <c r="AA56" i="12"/>
  <c r="AA57" i="12"/>
  <c r="AA58" i="12"/>
  <c r="Z56" i="12"/>
  <c r="Z57" i="12"/>
  <c r="Z58" i="12"/>
  <c r="Y56" i="12"/>
  <c r="Y57" i="12"/>
  <c r="Y58" i="12"/>
  <c r="X56" i="12"/>
  <c r="X57" i="12"/>
  <c r="X58" i="12"/>
  <c r="W56" i="12"/>
  <c r="W57" i="12"/>
  <c r="W58" i="12"/>
  <c r="V56" i="12"/>
  <c r="V57" i="12"/>
  <c r="V59" i="12" s="1"/>
  <c r="V60" i="12" s="1"/>
  <c r="V61" i="12" s="1"/>
  <c r="V58" i="12"/>
  <c r="U56" i="12"/>
  <c r="U57" i="12"/>
  <c r="U58" i="12"/>
  <c r="T56" i="12"/>
  <c r="T57" i="12"/>
  <c r="T58" i="12"/>
  <c r="S56" i="12"/>
  <c r="S59" i="12" s="1"/>
  <c r="S57" i="12"/>
  <c r="S58" i="12"/>
  <c r="R56" i="12"/>
  <c r="R57" i="12"/>
  <c r="R59" i="12" s="1"/>
  <c r="R60" i="12" s="1"/>
  <c r="R61" i="12" s="1"/>
  <c r="R58" i="12"/>
  <c r="Q56" i="12"/>
  <c r="Q57" i="12"/>
  <c r="Q58" i="12"/>
  <c r="P56" i="12"/>
  <c r="P57" i="12"/>
  <c r="P58" i="12"/>
  <c r="O56" i="12"/>
  <c r="O57" i="12"/>
  <c r="O58" i="12"/>
  <c r="N56" i="12"/>
  <c r="N57" i="12"/>
  <c r="N58" i="12"/>
  <c r="M56" i="12"/>
  <c r="M57" i="12"/>
  <c r="M58" i="12"/>
  <c r="L56" i="12"/>
  <c r="L57" i="12"/>
  <c r="L58" i="12"/>
  <c r="K56" i="12"/>
  <c r="K59" i="12" s="1"/>
  <c r="K57" i="12"/>
  <c r="K58" i="12"/>
  <c r="J56" i="12"/>
  <c r="J57" i="12"/>
  <c r="J58" i="12"/>
  <c r="I56" i="12"/>
  <c r="I57" i="12"/>
  <c r="I58" i="12"/>
  <c r="I59" i="12" s="1"/>
  <c r="I60" i="12" s="1"/>
  <c r="I61" i="12" s="1"/>
  <c r="H56" i="12"/>
  <c r="H57" i="12"/>
  <c r="H58" i="12"/>
  <c r="G56" i="12"/>
  <c r="G57" i="12"/>
  <c r="G58" i="12"/>
  <c r="F56" i="12"/>
  <c r="F57" i="12"/>
  <c r="F59" i="12" s="1"/>
  <c r="F60" i="12" s="1"/>
  <c r="F61" i="12" s="1"/>
  <c r="F58" i="12"/>
  <c r="E56" i="12"/>
  <c r="E57" i="12"/>
  <c r="E58" i="12"/>
  <c r="D56" i="12"/>
  <c r="D57" i="12"/>
  <c r="D58" i="12"/>
  <c r="C56" i="12"/>
  <c r="C57" i="12"/>
  <c r="C58" i="12"/>
  <c r="B56" i="12"/>
  <c r="B57" i="12"/>
  <c r="B59" i="12" s="1"/>
  <c r="B60" i="12" s="1"/>
  <c r="B58" i="12"/>
  <c r="AF64" i="12"/>
  <c r="AF65" i="12"/>
  <c r="AF66" i="12"/>
  <c r="AE64" i="12"/>
  <c r="AE65" i="12"/>
  <c r="AE66" i="12"/>
  <c r="AD64" i="12"/>
  <c r="AD65" i="12"/>
  <c r="AD66" i="12"/>
  <c r="AC64" i="12"/>
  <c r="AC65" i="12"/>
  <c r="AC67" i="12" s="1"/>
  <c r="AC68" i="12" s="1"/>
  <c r="AC69" i="12" s="1"/>
  <c r="AC66" i="12"/>
  <c r="AB64" i="12"/>
  <c r="AB65" i="12"/>
  <c r="AB66" i="12"/>
  <c r="AB67" i="12" s="1"/>
  <c r="AB68" i="12" s="1"/>
  <c r="AB69" i="12" s="1"/>
  <c r="AA64" i="12"/>
  <c r="AA65" i="12"/>
  <c r="AA66" i="12"/>
  <c r="Z64" i="12"/>
  <c r="Z65" i="12"/>
  <c r="Z66" i="12"/>
  <c r="Y64" i="12"/>
  <c r="Y65" i="12"/>
  <c r="Y67" i="12" s="1"/>
  <c r="Y68" i="12" s="1"/>
  <c r="Y69" i="12" s="1"/>
  <c r="Y66" i="12"/>
  <c r="X64" i="12"/>
  <c r="X65" i="12"/>
  <c r="X66" i="12"/>
  <c r="W64" i="12"/>
  <c r="W65" i="12"/>
  <c r="W66" i="12"/>
  <c r="V64" i="12"/>
  <c r="V67" i="12" s="1"/>
  <c r="V68" i="12" s="1"/>
  <c r="V69" i="12" s="1"/>
  <c r="V65" i="12"/>
  <c r="V66" i="12"/>
  <c r="U64" i="12"/>
  <c r="U65" i="12"/>
  <c r="U66" i="12"/>
  <c r="T64" i="12"/>
  <c r="T65" i="12"/>
  <c r="T66" i="12"/>
  <c r="T67" i="12" s="1"/>
  <c r="T68" i="12" s="1"/>
  <c r="T69" i="12" s="1"/>
  <c r="S64" i="12"/>
  <c r="S65" i="12"/>
  <c r="S66" i="12"/>
  <c r="R64" i="12"/>
  <c r="R65" i="12"/>
  <c r="R66" i="12"/>
  <c r="Q64" i="12"/>
  <c r="Q65" i="12"/>
  <c r="Q67" i="12" s="1"/>
  <c r="Q68" i="12" s="1"/>
  <c r="Q69" i="12" s="1"/>
  <c r="Q66" i="12"/>
  <c r="P64" i="12"/>
  <c r="P67" i="12" s="1"/>
  <c r="P68" i="12" s="1"/>
  <c r="P69" i="12" s="1"/>
  <c r="P65" i="12"/>
  <c r="P66" i="12"/>
  <c r="O64" i="12"/>
  <c r="O65" i="12"/>
  <c r="O66" i="12"/>
  <c r="N64" i="12"/>
  <c r="N65" i="12"/>
  <c r="N66" i="12"/>
  <c r="M64" i="12"/>
  <c r="M67" i="12" s="1"/>
  <c r="M68" i="12" s="1"/>
  <c r="M69" i="12" s="1"/>
  <c r="M65" i="12"/>
  <c r="M66" i="12"/>
  <c r="L64" i="12"/>
  <c r="L67" i="12" s="1"/>
  <c r="L68" i="12" s="1"/>
  <c r="L69" i="12" s="1"/>
  <c r="L65" i="12"/>
  <c r="L66" i="12"/>
  <c r="K64" i="12"/>
  <c r="K65" i="12"/>
  <c r="K66" i="12"/>
  <c r="J64" i="12"/>
  <c r="J65" i="12"/>
  <c r="J66" i="12"/>
  <c r="I64" i="12"/>
  <c r="I65" i="12"/>
  <c r="I66" i="12"/>
  <c r="I67" i="12"/>
  <c r="I68" i="12" s="1"/>
  <c r="I69" i="12" s="1"/>
  <c r="H64" i="12"/>
  <c r="H65" i="12"/>
  <c r="H66" i="12"/>
  <c r="G64" i="12"/>
  <c r="G65" i="12"/>
  <c r="G66" i="12"/>
  <c r="F64" i="12"/>
  <c r="F65" i="12"/>
  <c r="F66" i="12"/>
  <c r="E64" i="12"/>
  <c r="E65" i="12"/>
  <c r="E66" i="12"/>
  <c r="D64" i="12"/>
  <c r="D65" i="12"/>
  <c r="D66" i="12"/>
  <c r="C64" i="12"/>
  <c r="C65" i="12"/>
  <c r="C66" i="12"/>
  <c r="C67" i="12"/>
  <c r="C68" i="12" s="1"/>
  <c r="C69" i="12" s="1"/>
  <c r="B64" i="12"/>
  <c r="B65" i="12"/>
  <c r="B66" i="12"/>
  <c r="AE72" i="12"/>
  <c r="AE75" i="12" s="1"/>
  <c r="AE76" i="12" s="1"/>
  <c r="AE77" i="12" s="1"/>
  <c r="AE73" i="12"/>
  <c r="AE74" i="12"/>
  <c r="AD72" i="12"/>
  <c r="AD73" i="12"/>
  <c r="AD75" i="12" s="1"/>
  <c r="AD76" i="12" s="1"/>
  <c r="AD77" i="12" s="1"/>
  <c r="AD74" i="12"/>
  <c r="AC72" i="12"/>
  <c r="AC73" i="12"/>
  <c r="AC74" i="12"/>
  <c r="AB72" i="12"/>
  <c r="AB73" i="12"/>
  <c r="AB75" i="12" s="1"/>
  <c r="AB76" i="12" s="1"/>
  <c r="AB77" i="12" s="1"/>
  <c r="AB74" i="12"/>
  <c r="AA72" i="12"/>
  <c r="AA73" i="12"/>
  <c r="AA74" i="12"/>
  <c r="Z72" i="12"/>
  <c r="Z75" i="12"/>
  <c r="Z76" i="12" s="1"/>
  <c r="Z77" i="12" s="1"/>
  <c r="Z73" i="12"/>
  <c r="Z74" i="12"/>
  <c r="Y72" i="12"/>
  <c r="Y75" i="12" s="1"/>
  <c r="Y76" i="12"/>
  <c r="Y77" i="12" s="1"/>
  <c r="Y73" i="12"/>
  <c r="Y74" i="12"/>
  <c r="X72" i="12"/>
  <c r="X73" i="12"/>
  <c r="X74" i="12"/>
  <c r="W72" i="12"/>
  <c r="W73" i="12"/>
  <c r="W74" i="12"/>
  <c r="V72" i="12"/>
  <c r="V73" i="12"/>
  <c r="V74" i="12"/>
  <c r="U72" i="12"/>
  <c r="U73" i="12"/>
  <c r="U74" i="12"/>
  <c r="U75" i="12" s="1"/>
  <c r="U76" i="12" s="1"/>
  <c r="U77" i="12" s="1"/>
  <c r="T72" i="12"/>
  <c r="T73" i="12"/>
  <c r="T74" i="12"/>
  <c r="S72" i="12"/>
  <c r="S73" i="12"/>
  <c r="S74" i="12"/>
  <c r="R72" i="12"/>
  <c r="R73" i="12"/>
  <c r="R74" i="12"/>
  <c r="Q72" i="12"/>
  <c r="Q73" i="12"/>
  <c r="Q74" i="12"/>
  <c r="Q75" i="12" s="1"/>
  <c r="Q76" i="12" s="1"/>
  <c r="Q77" i="12" s="1"/>
  <c r="P72" i="12"/>
  <c r="P73" i="12"/>
  <c r="P74" i="12"/>
  <c r="O72" i="12"/>
  <c r="O73" i="12"/>
  <c r="O74" i="12"/>
  <c r="N72" i="12"/>
  <c r="N73" i="12"/>
  <c r="N75" i="12" s="1"/>
  <c r="N76" i="12" s="1"/>
  <c r="N77" i="12" s="1"/>
  <c r="N74" i="12"/>
  <c r="M72" i="12"/>
  <c r="M76" i="12"/>
  <c r="M77" i="12"/>
  <c r="M73" i="12"/>
  <c r="M74" i="12"/>
  <c r="M75" i="12" s="1"/>
  <c r="L72" i="12"/>
  <c r="L73" i="12"/>
  <c r="L75" i="12" s="1"/>
  <c r="L76" i="12" s="1"/>
  <c r="L77" i="12" s="1"/>
  <c r="L74" i="12"/>
  <c r="K72" i="12"/>
  <c r="K76" i="12"/>
  <c r="K77" i="12"/>
  <c r="K73" i="12"/>
  <c r="K74" i="12"/>
  <c r="K75" i="12" s="1"/>
  <c r="J72" i="12"/>
  <c r="J75" i="12"/>
  <c r="J76" i="12" s="1"/>
  <c r="J77" i="12" s="1"/>
  <c r="J73" i="12"/>
  <c r="J74" i="12"/>
  <c r="I72" i="12"/>
  <c r="I73" i="12"/>
  <c r="I74" i="12"/>
  <c r="H72" i="12"/>
  <c r="H73" i="12"/>
  <c r="H74" i="12"/>
  <c r="G72" i="12"/>
  <c r="G73" i="12"/>
  <c r="G74" i="12"/>
  <c r="G75" i="12" s="1"/>
  <c r="G76" i="12" s="1"/>
  <c r="G77" i="12" s="1"/>
  <c r="F72" i="12"/>
  <c r="F73" i="12"/>
  <c r="F74" i="12"/>
  <c r="E72" i="12"/>
  <c r="E73" i="12"/>
  <c r="E74" i="12"/>
  <c r="D72" i="12"/>
  <c r="D73" i="12"/>
  <c r="D74" i="12"/>
  <c r="C72" i="12"/>
  <c r="C73" i="12"/>
  <c r="C74" i="12"/>
  <c r="C75" i="12" s="1"/>
  <c r="C76" i="12" s="1"/>
  <c r="C77" i="12" s="1"/>
  <c r="B72" i="12"/>
  <c r="B73" i="12"/>
  <c r="B74" i="12"/>
  <c r="AF80" i="12"/>
  <c r="AF81" i="12"/>
  <c r="AF82" i="12"/>
  <c r="AF83" i="12" s="1"/>
  <c r="AF84" i="12" s="1"/>
  <c r="AF85" i="12" s="1"/>
  <c r="AE80" i="12"/>
  <c r="AE81" i="12"/>
  <c r="AE82" i="12"/>
  <c r="AD80" i="12"/>
  <c r="AD81" i="12"/>
  <c r="AD82" i="12"/>
  <c r="AC80" i="12"/>
  <c r="AC81" i="12"/>
  <c r="AC83" i="12" s="1"/>
  <c r="AC84" i="12" s="1"/>
  <c r="AC85" i="12" s="1"/>
  <c r="AC82" i="12"/>
  <c r="AB80" i="12"/>
  <c r="AB84" i="12"/>
  <c r="AB85" i="12"/>
  <c r="AB81" i="12"/>
  <c r="AB82" i="12"/>
  <c r="AB83" i="12" s="1"/>
  <c r="AA80" i="12"/>
  <c r="AA81" i="12"/>
  <c r="AA83" i="12" s="1"/>
  <c r="AA84" i="12" s="1"/>
  <c r="AA85" i="12" s="1"/>
  <c r="AA82" i="12"/>
  <c r="Z80" i="12"/>
  <c r="Z84" i="12"/>
  <c r="Z85" i="12"/>
  <c r="Z81" i="12"/>
  <c r="Z82" i="12"/>
  <c r="Z83" i="12" s="1"/>
  <c r="Y80" i="12"/>
  <c r="Y83" i="12"/>
  <c r="Y84" i="12" s="1"/>
  <c r="Y85" i="12" s="1"/>
  <c r="Y81" i="12"/>
  <c r="Y82" i="12"/>
  <c r="X80" i="12"/>
  <c r="X81" i="12"/>
  <c r="X82" i="12"/>
  <c r="W80" i="12"/>
  <c r="W81" i="12"/>
  <c r="W82" i="12"/>
  <c r="V80" i="12"/>
  <c r="V81" i="12"/>
  <c r="V82" i="12"/>
  <c r="V83" i="12" s="1"/>
  <c r="V84" i="12" s="1"/>
  <c r="V85" i="12" s="1"/>
  <c r="U80" i="12"/>
  <c r="U81" i="12"/>
  <c r="U82" i="12"/>
  <c r="T80" i="12"/>
  <c r="T81" i="12"/>
  <c r="T82" i="12"/>
  <c r="T83" i="12" s="1"/>
  <c r="T84" i="12" s="1"/>
  <c r="T85" i="12" s="1"/>
  <c r="S80" i="12"/>
  <c r="S83" i="12" s="1"/>
  <c r="S84" i="12" s="1"/>
  <c r="S85" i="12" s="1"/>
  <c r="S81" i="12"/>
  <c r="S82" i="12"/>
  <c r="R80" i="12"/>
  <c r="R81" i="12"/>
  <c r="R82" i="12"/>
  <c r="R83" i="12" s="1"/>
  <c r="R84" i="12" s="1"/>
  <c r="R85" i="12" s="1"/>
  <c r="Q80" i="12"/>
  <c r="Q81" i="12"/>
  <c r="Q82" i="12"/>
  <c r="P80" i="12"/>
  <c r="P81" i="12"/>
  <c r="P82" i="12"/>
  <c r="O80" i="12"/>
  <c r="O81" i="12"/>
  <c r="O82" i="12"/>
  <c r="N80" i="12"/>
  <c r="N81" i="12"/>
  <c r="N82" i="12"/>
  <c r="N83" i="12" s="1"/>
  <c r="N84" i="12" s="1"/>
  <c r="N85" i="12" s="1"/>
  <c r="M80" i="12"/>
  <c r="M83" i="12" s="1"/>
  <c r="M84" i="12" s="1"/>
  <c r="M85" i="12" s="1"/>
  <c r="M81" i="12"/>
  <c r="M82" i="12"/>
  <c r="L80" i="12"/>
  <c r="L81" i="12"/>
  <c r="L82" i="12"/>
  <c r="K80" i="12"/>
  <c r="K83" i="12"/>
  <c r="K84" i="12" s="1"/>
  <c r="K85" i="12" s="1"/>
  <c r="K81" i="12"/>
  <c r="K82" i="12"/>
  <c r="J80" i="12"/>
  <c r="J81" i="12"/>
  <c r="J82" i="12"/>
  <c r="I80" i="12"/>
  <c r="I81" i="12"/>
  <c r="I83" i="12" s="1"/>
  <c r="I84" i="12" s="1"/>
  <c r="I85" i="12" s="1"/>
  <c r="I82" i="12"/>
  <c r="H80" i="12"/>
  <c r="H81" i="12"/>
  <c r="H82" i="12"/>
  <c r="H83" i="12" s="1"/>
  <c r="H84" i="12" s="1"/>
  <c r="H85" i="12" s="1"/>
  <c r="G80" i="12"/>
  <c r="G81" i="12"/>
  <c r="G82" i="12"/>
  <c r="F80" i="12"/>
  <c r="F81" i="12"/>
  <c r="F82" i="12"/>
  <c r="E80" i="12"/>
  <c r="E83" i="12"/>
  <c r="E84" i="12" s="1"/>
  <c r="E85" i="12" s="1"/>
  <c r="E81" i="12"/>
  <c r="E82" i="12"/>
  <c r="D80" i="12"/>
  <c r="D81" i="12"/>
  <c r="D82" i="12"/>
  <c r="C80" i="12"/>
  <c r="C83" i="12"/>
  <c r="C84" i="12" s="1"/>
  <c r="C85" i="12"/>
  <c r="C81" i="12"/>
  <c r="C82" i="12"/>
  <c r="B80" i="12"/>
  <c r="B81" i="12"/>
  <c r="B82" i="12"/>
  <c r="AE88" i="12"/>
  <c r="AE89" i="12"/>
  <c r="AE90" i="12"/>
  <c r="AD88" i="12"/>
  <c r="AD89" i="12"/>
  <c r="AD90" i="12"/>
  <c r="AD91" i="12" s="1"/>
  <c r="AD92" i="12" s="1"/>
  <c r="AD93" i="12" s="1"/>
  <c r="AC88" i="12"/>
  <c r="AC91" i="12" s="1"/>
  <c r="AC92" i="12" s="1"/>
  <c r="AC93" i="12" s="1"/>
  <c r="AC89" i="12"/>
  <c r="AC90" i="12"/>
  <c r="AB88" i="12"/>
  <c r="AB89" i="12"/>
  <c r="AB90" i="12"/>
  <c r="AA88" i="12"/>
  <c r="AA89" i="12"/>
  <c r="AA91" i="12" s="1"/>
  <c r="AA92" i="12" s="1"/>
  <c r="AA93" i="12" s="1"/>
  <c r="AA90" i="12"/>
  <c r="Z88" i="12"/>
  <c r="Z89" i="12"/>
  <c r="Z90" i="12"/>
  <c r="Z91" i="12" s="1"/>
  <c r="Z92" i="12" s="1"/>
  <c r="Z93" i="12" s="1"/>
  <c r="Y88" i="12"/>
  <c r="Y89" i="12"/>
  <c r="Y91" i="12" s="1"/>
  <c r="Y92" i="12" s="1"/>
  <c r="Y93" i="12" s="1"/>
  <c r="Y90" i="12"/>
  <c r="X88" i="12"/>
  <c r="X89" i="12"/>
  <c r="X90" i="12"/>
  <c r="X91" i="12" s="1"/>
  <c r="X92" i="12" s="1"/>
  <c r="X93" i="12" s="1"/>
  <c r="W88" i="12"/>
  <c r="W89" i="12"/>
  <c r="W90" i="12"/>
  <c r="V88" i="12"/>
  <c r="V89" i="12"/>
  <c r="V90" i="12"/>
  <c r="U88" i="12"/>
  <c r="U89" i="12"/>
  <c r="U90" i="12"/>
  <c r="T88" i="12"/>
  <c r="T89" i="12"/>
  <c r="T90" i="12"/>
  <c r="T91" i="12" s="1"/>
  <c r="T92" i="12" s="1"/>
  <c r="T93" i="12" s="1"/>
  <c r="S88" i="12"/>
  <c r="S89" i="12"/>
  <c r="S90" i="12"/>
  <c r="R88" i="12"/>
  <c r="R89" i="12"/>
  <c r="R90" i="12"/>
  <c r="R91" i="12" s="1"/>
  <c r="R92" i="12" s="1"/>
  <c r="R93" i="12" s="1"/>
  <c r="Q88" i="12"/>
  <c r="Q91" i="12" s="1"/>
  <c r="Q92" i="12" s="1"/>
  <c r="Q93" i="12" s="1"/>
  <c r="Q89" i="12"/>
  <c r="Q90" i="12"/>
  <c r="P88" i="12"/>
  <c r="P89" i="12"/>
  <c r="P90" i="12"/>
  <c r="P91" i="12" s="1"/>
  <c r="P92" i="12" s="1"/>
  <c r="P93" i="12" s="1"/>
  <c r="O88" i="12"/>
  <c r="O89" i="12"/>
  <c r="O90" i="12"/>
  <c r="N88" i="12"/>
  <c r="N89" i="12"/>
  <c r="N90" i="12"/>
  <c r="M88" i="12"/>
  <c r="M89" i="12"/>
  <c r="M90" i="12"/>
  <c r="L88" i="12"/>
  <c r="L89" i="12"/>
  <c r="L90" i="12"/>
  <c r="K88" i="12"/>
  <c r="K89" i="12"/>
  <c r="K90" i="12"/>
  <c r="J88" i="12"/>
  <c r="J89" i="12"/>
  <c r="J90" i="12"/>
  <c r="J91" i="12" s="1"/>
  <c r="J92" i="12" s="1"/>
  <c r="J93" i="12" s="1"/>
  <c r="I88" i="12"/>
  <c r="I89" i="12"/>
  <c r="I90" i="12"/>
  <c r="H88" i="12"/>
  <c r="H89" i="12"/>
  <c r="H90" i="12"/>
  <c r="H91" i="12" s="1"/>
  <c r="H92" i="12" s="1"/>
  <c r="H93" i="12" s="1"/>
  <c r="G88" i="12"/>
  <c r="G89" i="12"/>
  <c r="G90" i="12"/>
  <c r="F88" i="12"/>
  <c r="F89" i="12"/>
  <c r="F90" i="12"/>
  <c r="E88" i="12"/>
  <c r="E89" i="12"/>
  <c r="E90" i="12"/>
  <c r="D88" i="12"/>
  <c r="D89" i="12"/>
  <c r="D90" i="12"/>
  <c r="C88" i="12"/>
  <c r="C91" i="12" s="1"/>
  <c r="C92" i="12" s="1"/>
  <c r="C93" i="12" s="1"/>
  <c r="C89" i="12"/>
  <c r="C90" i="12"/>
  <c r="B88" i="12"/>
  <c r="B89" i="12"/>
  <c r="B90" i="12"/>
  <c r="AF96" i="12"/>
  <c r="AF97" i="12"/>
  <c r="AF98" i="12"/>
  <c r="AE96" i="12"/>
  <c r="AE97" i="12"/>
  <c r="AE98" i="12"/>
  <c r="AE99" i="12" s="1"/>
  <c r="AE100" i="12" s="1"/>
  <c r="AE101" i="12" s="1"/>
  <c r="AD96" i="12"/>
  <c r="AD97" i="12"/>
  <c r="AD98" i="12"/>
  <c r="AC96" i="12"/>
  <c r="AC97" i="12"/>
  <c r="AC98" i="12"/>
  <c r="AB96" i="12"/>
  <c r="AB97" i="12"/>
  <c r="AB98" i="12"/>
  <c r="AA96" i="12"/>
  <c r="AA97" i="12"/>
  <c r="AA98" i="12"/>
  <c r="Z96" i="12"/>
  <c r="Z97" i="12"/>
  <c r="Z98" i="12"/>
  <c r="Y96" i="12"/>
  <c r="Y97" i="12"/>
  <c r="Y98" i="12"/>
  <c r="Y99" i="12" s="1"/>
  <c r="Y100" i="12" s="1"/>
  <c r="Y101" i="12" s="1"/>
  <c r="X96" i="12"/>
  <c r="X99" i="12" s="1"/>
  <c r="X100" i="12" s="1"/>
  <c r="X101" i="12" s="1"/>
  <c r="X97" i="12"/>
  <c r="X98" i="12"/>
  <c r="W96" i="12"/>
  <c r="W97" i="12"/>
  <c r="W98" i="12"/>
  <c r="W99" i="12" s="1"/>
  <c r="W100" i="12" s="1"/>
  <c r="W101" i="12" s="1"/>
  <c r="V96" i="12"/>
  <c r="V99" i="12" s="1"/>
  <c r="V100" i="12" s="1"/>
  <c r="V101" i="12" s="1"/>
  <c r="V97" i="12"/>
  <c r="V98" i="12"/>
  <c r="U96" i="12"/>
  <c r="U97" i="12"/>
  <c r="U98" i="12"/>
  <c r="T96" i="12"/>
  <c r="T97" i="12"/>
  <c r="T98" i="12"/>
  <c r="S96" i="12"/>
  <c r="S97" i="12"/>
  <c r="S98" i="12"/>
  <c r="S99" i="12" s="1"/>
  <c r="S100" i="12" s="1"/>
  <c r="S101" i="12" s="1"/>
  <c r="R96" i="12"/>
  <c r="R97" i="12"/>
  <c r="R98" i="12"/>
  <c r="Q96" i="12"/>
  <c r="Q97" i="12"/>
  <c r="Q98" i="12"/>
  <c r="P96" i="12"/>
  <c r="P99" i="12"/>
  <c r="P100" i="12" s="1"/>
  <c r="P101" i="12" s="1"/>
  <c r="P97" i="12"/>
  <c r="P98" i="12"/>
  <c r="O96" i="12"/>
  <c r="O97" i="12"/>
  <c r="O98" i="12"/>
  <c r="N96" i="12"/>
  <c r="N97" i="12"/>
  <c r="N98" i="12"/>
  <c r="M96" i="12"/>
  <c r="M97" i="12"/>
  <c r="M98" i="12"/>
  <c r="M99" i="12" s="1"/>
  <c r="M100" i="12" s="1"/>
  <c r="M101" i="12" s="1"/>
  <c r="L96" i="12"/>
  <c r="L97" i="12"/>
  <c r="L98" i="12"/>
  <c r="K96" i="12"/>
  <c r="K97" i="12"/>
  <c r="K98" i="12"/>
  <c r="J96" i="12"/>
  <c r="J97" i="12"/>
  <c r="J98" i="12"/>
  <c r="I96" i="12"/>
  <c r="I97" i="12"/>
  <c r="I98" i="12"/>
  <c r="I99" i="12" s="1"/>
  <c r="I100" i="12" s="1"/>
  <c r="I101" i="12" s="1"/>
  <c r="H96" i="12"/>
  <c r="H99" i="12" s="1"/>
  <c r="H100" i="12" s="1"/>
  <c r="H101" i="12" s="1"/>
  <c r="H97" i="12"/>
  <c r="H98" i="12"/>
  <c r="G96" i="12"/>
  <c r="G97" i="12"/>
  <c r="G98" i="12"/>
  <c r="F96" i="12"/>
  <c r="F97" i="12"/>
  <c r="F98" i="12"/>
  <c r="E96" i="12"/>
  <c r="E97" i="12"/>
  <c r="E98" i="12"/>
  <c r="E99" i="12" s="1"/>
  <c r="E100" i="12" s="1"/>
  <c r="E101" i="12" s="1"/>
  <c r="D96" i="12"/>
  <c r="D97" i="12"/>
  <c r="D98" i="12"/>
  <c r="C96" i="12"/>
  <c r="C97" i="12"/>
  <c r="C98" i="12"/>
  <c r="B96" i="12"/>
  <c r="B97" i="12"/>
  <c r="B98" i="12"/>
  <c r="AP6" i="12"/>
  <c r="AR6" i="12"/>
  <c r="AS6" i="12"/>
  <c r="AT6" i="12"/>
  <c r="AG70" i="12"/>
  <c r="AG62" i="12"/>
  <c r="AG6" i="12"/>
  <c r="AG14" i="12"/>
  <c r="AG22" i="12"/>
  <c r="AG30" i="12"/>
  <c r="AG38" i="12"/>
  <c r="AG102" i="12" s="1"/>
  <c r="AH105" i="12" s="1"/>
  <c r="AG46" i="12"/>
  <c r="AG54" i="12"/>
  <c r="AG78" i="12"/>
  <c r="AG86" i="12"/>
  <c r="AG94" i="12"/>
  <c r="AP70" i="12"/>
  <c r="AR70" i="12"/>
  <c r="AS70" i="12"/>
  <c r="AL70" i="12" s="1"/>
  <c r="AT70" i="12"/>
  <c r="AU70" i="12"/>
  <c r="AP62" i="12"/>
  <c r="AL62" i="12"/>
  <c r="AR62" i="12"/>
  <c r="AS62" i="12"/>
  <c r="AT62" i="12"/>
  <c r="AU62" i="12"/>
  <c r="AU6" i="12"/>
  <c r="AP14" i="12"/>
  <c r="AR14" i="12"/>
  <c r="AS14" i="12"/>
  <c r="AT14" i="12"/>
  <c r="AU14" i="12"/>
  <c r="AP22" i="12"/>
  <c r="AR22" i="12"/>
  <c r="AS22" i="12"/>
  <c r="AT22" i="12"/>
  <c r="AU22" i="12"/>
  <c r="AP30" i="12"/>
  <c r="AP102" i="12" s="1"/>
  <c r="AH110" i="12" s="1"/>
  <c r="AR30" i="12"/>
  <c r="AS30" i="12"/>
  <c r="AT30" i="12"/>
  <c r="AU30" i="12"/>
  <c r="AP38" i="12"/>
  <c r="AR38" i="12"/>
  <c r="AS38" i="12"/>
  <c r="AT38" i="12"/>
  <c r="AU38" i="12"/>
  <c r="AP46" i="12"/>
  <c r="AR46" i="12"/>
  <c r="AS46" i="12"/>
  <c r="AL46" i="12" s="1"/>
  <c r="AT46" i="12"/>
  <c r="AU46" i="12"/>
  <c r="AP54" i="12"/>
  <c r="AR54" i="12"/>
  <c r="AS54" i="12"/>
  <c r="AT54" i="12"/>
  <c r="AU54" i="12"/>
  <c r="AP78" i="12"/>
  <c r="AR78" i="12"/>
  <c r="AS78" i="12"/>
  <c r="AT78" i="12"/>
  <c r="AU78" i="12"/>
  <c r="AP86" i="12"/>
  <c r="AR86" i="12"/>
  <c r="AS86" i="12"/>
  <c r="AL86" i="12" s="1"/>
  <c r="AS102" i="12"/>
  <c r="AS94" i="12"/>
  <c r="AT86" i="12"/>
  <c r="AU86" i="12"/>
  <c r="AP94" i="12"/>
  <c r="AL94" i="12" s="1"/>
  <c r="AR94" i="12"/>
  <c r="AT94" i="12"/>
  <c r="AU94" i="12"/>
  <c r="AJ102" i="12"/>
  <c r="AN105" i="12" s="1"/>
  <c r="AQ70" i="12"/>
  <c r="AQ62" i="12"/>
  <c r="AQ6" i="12"/>
  <c r="AQ14" i="12"/>
  <c r="AQ22" i="12"/>
  <c r="AQ30" i="12"/>
  <c r="AQ38" i="12"/>
  <c r="AQ46" i="12"/>
  <c r="AQ54" i="12"/>
  <c r="AQ78" i="12"/>
  <c r="AQ86" i="12"/>
  <c r="AQ94" i="12"/>
  <c r="AT102" i="12"/>
  <c r="B61" i="12"/>
  <c r="C59" i="12"/>
  <c r="C60" i="12"/>
  <c r="C61" i="12" s="1"/>
  <c r="D59" i="12"/>
  <c r="D60" i="12" s="1"/>
  <c r="D61" i="12"/>
  <c r="E59" i="12"/>
  <c r="E60" i="12"/>
  <c r="E61" i="12" s="1"/>
  <c r="G59" i="12"/>
  <c r="G60" i="12"/>
  <c r="G61" i="12" s="1"/>
  <c r="H59" i="12"/>
  <c r="H60" i="12" s="1"/>
  <c r="H61" i="12" s="1"/>
  <c r="J59" i="12"/>
  <c r="J60" i="12" s="1"/>
  <c r="J61" i="12" s="1"/>
  <c r="K60" i="12"/>
  <c r="K61" i="12" s="1"/>
  <c r="L59" i="12"/>
  <c r="L60" i="12" s="1"/>
  <c r="L61" i="12" s="1"/>
  <c r="M59" i="12"/>
  <c r="M60" i="12" s="1"/>
  <c r="M61" i="12" s="1"/>
  <c r="N59" i="12"/>
  <c r="N60" i="12" s="1"/>
  <c r="N61" i="12" s="1"/>
  <c r="O59" i="12"/>
  <c r="O60" i="12" s="1"/>
  <c r="O61" i="12" s="1"/>
  <c r="P59" i="12"/>
  <c r="P60" i="12" s="1"/>
  <c r="P61" i="12" s="1"/>
  <c r="Q59" i="12"/>
  <c r="Q60" i="12"/>
  <c r="Q61" i="12" s="1"/>
  <c r="S60" i="12"/>
  <c r="S61" i="12" s="1"/>
  <c r="T59" i="12"/>
  <c r="T60" i="12" s="1"/>
  <c r="T61" i="12" s="1"/>
  <c r="U59" i="12"/>
  <c r="U60" i="12" s="1"/>
  <c r="U61" i="12" s="1"/>
  <c r="W59" i="12"/>
  <c r="W60" i="12"/>
  <c r="W61" i="12" s="1"/>
  <c r="R67" i="12"/>
  <c r="R68" i="12" s="1"/>
  <c r="R69" i="12" s="1"/>
  <c r="S67" i="12"/>
  <c r="S68" i="12"/>
  <c r="S69" i="12" s="1"/>
  <c r="U67" i="12"/>
  <c r="U68" i="12"/>
  <c r="U69" i="12" s="1"/>
  <c r="W67" i="12"/>
  <c r="W68" i="12"/>
  <c r="W69" i="12" s="1"/>
  <c r="X67" i="12"/>
  <c r="X68" i="12" s="1"/>
  <c r="X69" i="12" s="1"/>
  <c r="Z67" i="12"/>
  <c r="Z68" i="12" s="1"/>
  <c r="Z69" i="12" s="1"/>
  <c r="AA67" i="12"/>
  <c r="AA68" i="12"/>
  <c r="AA69" i="12" s="1"/>
  <c r="AD67" i="12"/>
  <c r="AD68" i="12" s="1"/>
  <c r="AD69" i="12" s="1"/>
  <c r="AE67" i="12"/>
  <c r="AE68" i="12"/>
  <c r="AE69" i="12" s="1"/>
  <c r="AF67" i="12"/>
  <c r="AF68" i="12" s="1"/>
  <c r="AF69" i="12" s="1"/>
  <c r="AA43" i="12"/>
  <c r="AA44" i="12" s="1"/>
  <c r="AA45" i="12" s="1"/>
  <c r="AB43" i="12"/>
  <c r="AB44" i="12" s="1"/>
  <c r="AB45" i="12" s="1"/>
  <c r="AC43" i="12"/>
  <c r="AC44" i="12" s="1"/>
  <c r="AC45" i="12" s="1"/>
  <c r="AD43" i="12"/>
  <c r="AD44" i="12" s="1"/>
  <c r="AD45" i="12"/>
  <c r="AF43" i="12"/>
  <c r="AF44" i="12" s="1"/>
  <c r="AF45" i="12"/>
  <c r="B27" i="12"/>
  <c r="B28" i="12" s="1"/>
  <c r="B29" i="12" s="1"/>
  <c r="D27" i="12"/>
  <c r="D28" i="12" s="1"/>
  <c r="D29" i="12" s="1"/>
  <c r="E27" i="12"/>
  <c r="E28" i="12" s="1"/>
  <c r="E29" i="12" s="1"/>
  <c r="F27" i="12"/>
  <c r="F28" i="12" s="1"/>
  <c r="F29" i="12" s="1"/>
  <c r="G27" i="12"/>
  <c r="G28" i="12" s="1"/>
  <c r="G29" i="12"/>
  <c r="H27" i="12"/>
  <c r="H28" i="12" s="1"/>
  <c r="H29" i="12" s="1"/>
  <c r="I27" i="12"/>
  <c r="I28" i="12" s="1"/>
  <c r="I29" i="12"/>
  <c r="J27" i="12"/>
  <c r="J28" i="12" s="1"/>
  <c r="J29" i="12" s="1"/>
  <c r="K27" i="12"/>
  <c r="K28" i="12" s="1"/>
  <c r="K29" i="12"/>
  <c r="L27" i="12"/>
  <c r="L28" i="12" s="1"/>
  <c r="L29" i="12" s="1"/>
  <c r="M27" i="12"/>
  <c r="M28" i="12" s="1"/>
  <c r="M29" i="12" s="1"/>
  <c r="N27" i="12"/>
  <c r="N28" i="12" s="1"/>
  <c r="N29" i="12" s="1"/>
  <c r="O27" i="12"/>
  <c r="O28" i="12" s="1"/>
  <c r="O29" i="12"/>
  <c r="P27" i="12"/>
  <c r="P28" i="12" s="1"/>
  <c r="P29" i="12" s="1"/>
  <c r="Q27" i="12"/>
  <c r="Q28" i="12" s="1"/>
  <c r="Q29" i="12" s="1"/>
  <c r="R27" i="12"/>
  <c r="R28" i="12"/>
  <c r="R29" i="12" s="1"/>
  <c r="T27" i="12"/>
  <c r="T28" i="12"/>
  <c r="T29" i="12" s="1"/>
  <c r="U27" i="12"/>
  <c r="U28" i="12" s="1"/>
  <c r="U29" i="12" s="1"/>
  <c r="V28" i="12"/>
  <c r="V29" i="12" s="1"/>
  <c r="W27" i="12"/>
  <c r="W28" i="12" s="1"/>
  <c r="W29" i="12" s="1"/>
  <c r="X27" i="12"/>
  <c r="X28" i="12" s="1"/>
  <c r="X29" i="12" s="1"/>
  <c r="Y27" i="12"/>
  <c r="Y28" i="12" s="1"/>
  <c r="Y29" i="12" s="1"/>
  <c r="Z27" i="12"/>
  <c r="Z28" i="12" s="1"/>
  <c r="Z29" i="12" s="1"/>
  <c r="AB27" i="12"/>
  <c r="AB28" i="12"/>
  <c r="AB29" i="12" s="1"/>
  <c r="AC27" i="12"/>
  <c r="AC28" i="12" s="1"/>
  <c r="AC29" i="12" s="1"/>
  <c r="AD28" i="12"/>
  <c r="AD29" i="12" s="1"/>
  <c r="AE27" i="12"/>
  <c r="AE28" i="12" s="1"/>
  <c r="AE29" i="12" s="1"/>
  <c r="AF27" i="12"/>
  <c r="AF28" i="12" s="1"/>
  <c r="AF29" i="12" s="1"/>
  <c r="B11" i="12"/>
  <c r="B12" i="12" s="1"/>
  <c r="B13" i="12" s="1"/>
  <c r="C11" i="12"/>
  <c r="C12" i="12"/>
  <c r="C13" i="12" s="1"/>
  <c r="D11" i="12"/>
  <c r="D12" i="12" s="1"/>
  <c r="D13" i="12" s="1"/>
  <c r="E11" i="12"/>
  <c r="E12" i="12" s="1"/>
  <c r="E13" i="12" s="1"/>
  <c r="F11" i="12"/>
  <c r="F12" i="12" s="1"/>
  <c r="F13" i="12" s="1"/>
  <c r="B35" i="12"/>
  <c r="B36" i="12"/>
  <c r="B37" i="12" s="1"/>
  <c r="D35" i="12"/>
  <c r="D36" i="12" s="1"/>
  <c r="D37" i="12" s="1"/>
  <c r="E35" i="12"/>
  <c r="E36" i="12" s="1"/>
  <c r="E37" i="12" s="1"/>
  <c r="F35" i="12"/>
  <c r="F36" i="12" s="1"/>
  <c r="F37" i="12" s="1"/>
  <c r="H35" i="12"/>
  <c r="H36" i="12"/>
  <c r="H37" i="12" s="1"/>
  <c r="I35" i="12"/>
  <c r="I36" i="12" s="1"/>
  <c r="I37" i="12" s="1"/>
  <c r="J35" i="12"/>
  <c r="J36" i="12"/>
  <c r="J37" i="12" s="1"/>
  <c r="K35" i="12"/>
  <c r="K36" i="12" s="1"/>
  <c r="K37" i="12" s="1"/>
  <c r="L35" i="12"/>
  <c r="L36" i="12" s="1"/>
  <c r="L37" i="12" s="1"/>
  <c r="M35" i="12"/>
  <c r="M36" i="12" s="1"/>
  <c r="M37" i="12" s="1"/>
  <c r="N35" i="12"/>
  <c r="N36" i="12"/>
  <c r="N37" i="12" s="1"/>
  <c r="P35" i="12"/>
  <c r="P36" i="12"/>
  <c r="P37" i="12" s="1"/>
  <c r="Q35" i="12"/>
  <c r="Q36" i="12" s="1"/>
  <c r="Q37" i="12" s="1"/>
  <c r="R35" i="12"/>
  <c r="R36" i="12"/>
  <c r="R37" i="12" s="1"/>
  <c r="S35" i="12"/>
  <c r="S36" i="12" s="1"/>
  <c r="S37" i="12" s="1"/>
  <c r="T35" i="12"/>
  <c r="T36" i="12" s="1"/>
  <c r="T37" i="12" s="1"/>
  <c r="U35" i="12"/>
  <c r="U36" i="12" s="1"/>
  <c r="U37" i="12" s="1"/>
  <c r="V35" i="12"/>
  <c r="V36" i="12"/>
  <c r="V37" i="12" s="1"/>
  <c r="X35" i="12"/>
  <c r="X36" i="12" s="1"/>
  <c r="X37" i="12" s="1"/>
  <c r="Y35" i="12"/>
  <c r="Y36" i="12" s="1"/>
  <c r="Y37" i="12" s="1"/>
  <c r="Z35" i="12"/>
  <c r="Z36" i="12"/>
  <c r="Z37" i="12"/>
  <c r="AB35" i="12"/>
  <c r="AB36" i="12"/>
  <c r="AB37" i="12" s="1"/>
  <c r="AC35" i="12"/>
  <c r="AC36" i="12" s="1"/>
  <c r="AC37" i="12" s="1"/>
  <c r="AD35" i="12"/>
  <c r="AD36" i="12"/>
  <c r="AD37" i="12" s="1"/>
  <c r="AE35" i="12"/>
  <c r="AE36" i="12" s="1"/>
  <c r="AE37" i="12"/>
  <c r="B19" i="12"/>
  <c r="B20" i="12" s="1"/>
  <c r="B21" i="12" s="1"/>
  <c r="C19" i="12"/>
  <c r="C20" i="12"/>
  <c r="C21" i="12" s="1"/>
  <c r="D19" i="12"/>
  <c r="D20" i="12" s="1"/>
  <c r="D21" i="12" s="1"/>
  <c r="E19" i="12"/>
  <c r="E20" i="12" s="1"/>
  <c r="E21" i="12" s="1"/>
  <c r="F19" i="12"/>
  <c r="F20" i="12" s="1"/>
  <c r="F21" i="12" s="1"/>
  <c r="G19" i="12"/>
  <c r="G20" i="12" s="1"/>
  <c r="G21" i="12" s="1"/>
  <c r="H19" i="12"/>
  <c r="H20" i="12"/>
  <c r="H21" i="12" s="1"/>
  <c r="I19" i="12"/>
  <c r="I20" i="12" s="1"/>
  <c r="I21" i="12"/>
  <c r="J19" i="12"/>
  <c r="J20" i="12" s="1"/>
  <c r="J21" i="12" s="1"/>
  <c r="K19" i="12"/>
  <c r="K20" i="12" s="1"/>
  <c r="K21" i="12" s="1"/>
  <c r="L19" i="12"/>
  <c r="L20" i="12"/>
  <c r="L21" i="12"/>
  <c r="M19" i="12"/>
  <c r="M20" i="12" s="1"/>
  <c r="M21" i="12" s="1"/>
  <c r="N19" i="12"/>
  <c r="N20" i="12"/>
  <c r="N21" i="12" s="1"/>
  <c r="O19" i="12"/>
  <c r="O20" i="12" s="1"/>
  <c r="O21" i="12" s="1"/>
  <c r="P19" i="12"/>
  <c r="P20" i="12"/>
  <c r="P21" i="12" s="1"/>
  <c r="Q19" i="12"/>
  <c r="Q20" i="12" s="1"/>
  <c r="Q21" i="12"/>
  <c r="R19" i="12"/>
  <c r="R20" i="12" s="1"/>
  <c r="R21" i="12" s="1"/>
  <c r="S19" i="12"/>
  <c r="S20" i="12"/>
  <c r="S21" i="12" s="1"/>
  <c r="T19" i="12"/>
  <c r="T20" i="12" s="1"/>
  <c r="T21" i="12" s="1"/>
  <c r="U19" i="12"/>
  <c r="U20" i="12" s="1"/>
  <c r="U21" i="12" s="1"/>
  <c r="V19" i="12"/>
  <c r="V20" i="12" s="1"/>
  <c r="V21" i="12" s="1"/>
  <c r="W19" i="12"/>
  <c r="W20" i="12" s="1"/>
  <c r="W21" i="12" s="1"/>
  <c r="X19" i="12"/>
  <c r="X20" i="12"/>
  <c r="X21" i="12" s="1"/>
  <c r="Y19" i="12"/>
  <c r="Y20" i="12" s="1"/>
  <c r="Y21" i="12"/>
  <c r="Z19" i="12"/>
  <c r="Z20" i="12" s="1"/>
  <c r="Z21" i="12" s="1"/>
  <c r="AA19" i="12"/>
  <c r="AA20" i="12" s="1"/>
  <c r="AA21" i="12" s="1"/>
  <c r="AB19" i="12"/>
  <c r="AB20" i="12"/>
  <c r="AB21" i="12"/>
  <c r="AC19" i="12"/>
  <c r="AC20" i="12" s="1"/>
  <c r="AC21" i="12" s="1"/>
  <c r="AD19" i="12"/>
  <c r="AD20" i="12"/>
  <c r="AD21" i="12" s="1"/>
  <c r="S91" i="12" l="1"/>
  <c r="S92" i="12" s="1"/>
  <c r="S93" i="12" s="1"/>
  <c r="R75" i="12"/>
  <c r="R76" i="12" s="1"/>
  <c r="R77" i="12" s="1"/>
  <c r="F99" i="12"/>
  <c r="F100" i="12" s="1"/>
  <c r="F101" i="12" s="1"/>
  <c r="AF99" i="12"/>
  <c r="AF100" i="12" s="1"/>
  <c r="AF101" i="12" s="1"/>
  <c r="U83" i="12"/>
  <c r="U84" i="12" s="1"/>
  <c r="U85" i="12" s="1"/>
  <c r="W51" i="12"/>
  <c r="W52" i="12" s="1"/>
  <c r="W53" i="12" s="1"/>
  <c r="AL54" i="12"/>
  <c r="AL14" i="12"/>
  <c r="B99" i="12"/>
  <c r="B100" i="12" s="1"/>
  <c r="B101" i="12" s="1"/>
  <c r="F91" i="12"/>
  <c r="F92" i="12" s="1"/>
  <c r="F93" i="12" s="1"/>
  <c r="E67" i="12"/>
  <c r="E68" i="12" s="1"/>
  <c r="E69" i="12" s="1"/>
  <c r="AA59" i="12"/>
  <c r="AA60" i="12" s="1"/>
  <c r="AA61" i="12" s="1"/>
  <c r="AB59" i="12"/>
  <c r="AB60" i="12" s="1"/>
  <c r="AB61" i="12" s="1"/>
  <c r="S43" i="12"/>
  <c r="S44" i="12" s="1"/>
  <c r="S45" i="12" s="1"/>
  <c r="T99" i="12"/>
  <c r="T100" i="12" s="1"/>
  <c r="T101" i="12" s="1"/>
  <c r="B91" i="12"/>
  <c r="B92" i="12" s="1"/>
  <c r="B93" i="12" s="1"/>
  <c r="I91" i="12"/>
  <c r="I92" i="12" s="1"/>
  <c r="I93" i="12" s="1"/>
  <c r="B75" i="12"/>
  <c r="B76" i="12" s="1"/>
  <c r="B77" i="12" s="1"/>
  <c r="E75" i="12"/>
  <c r="E76" i="12" s="1"/>
  <c r="E77" i="12" s="1"/>
  <c r="S75" i="12"/>
  <c r="S76" i="12" s="1"/>
  <c r="S77" i="12" s="1"/>
  <c r="AC51" i="12"/>
  <c r="AC52" i="12" s="1"/>
  <c r="AC53" i="12" s="1"/>
  <c r="M43" i="12"/>
  <c r="M44" i="12" s="1"/>
  <c r="M45" i="12" s="1"/>
  <c r="AD11" i="12"/>
  <c r="AD12" i="12" s="1"/>
  <c r="AD13" i="12" s="1"/>
  <c r="AE91" i="12"/>
  <c r="AE92" i="12" s="1"/>
  <c r="AE93" i="12" s="1"/>
  <c r="W83" i="12"/>
  <c r="W84" i="12" s="1"/>
  <c r="W85" i="12" s="1"/>
  <c r="H75" i="12"/>
  <c r="H76" i="12" s="1"/>
  <c r="H77" i="12" s="1"/>
  <c r="X75" i="12"/>
  <c r="X76" i="12" s="1"/>
  <c r="X77" i="12" s="1"/>
  <c r="X59" i="12"/>
  <c r="X60" i="12" s="1"/>
  <c r="X61" i="12" s="1"/>
  <c r="U51" i="12"/>
  <c r="U52" i="12" s="1"/>
  <c r="U53" i="12" s="1"/>
  <c r="W11" i="12"/>
  <c r="W12" i="12" s="1"/>
  <c r="W13" i="12" s="1"/>
  <c r="AB11" i="12"/>
  <c r="AB12" i="12" s="1"/>
  <c r="AB13" i="12" s="1"/>
  <c r="AL38" i="12"/>
  <c r="C99" i="12"/>
  <c r="C100" i="12" s="1"/>
  <c r="C101" i="12" s="1"/>
  <c r="D99" i="12"/>
  <c r="D100" i="12" s="1"/>
  <c r="D101" i="12" s="1"/>
  <c r="G99" i="12"/>
  <c r="G100" i="12" s="1"/>
  <c r="G101" i="12" s="1"/>
  <c r="J99" i="12"/>
  <c r="J100" i="12" s="1"/>
  <c r="J101" i="12" s="1"/>
  <c r="N99" i="12"/>
  <c r="N100" i="12" s="1"/>
  <c r="N101" i="12" s="1"/>
  <c r="Q99" i="12"/>
  <c r="Q100" i="12" s="1"/>
  <c r="Q101" i="12" s="1"/>
  <c r="Z99" i="12"/>
  <c r="Z100" i="12" s="1"/>
  <c r="Z101" i="12" s="1"/>
  <c r="AC99" i="12"/>
  <c r="AC100" i="12" s="1"/>
  <c r="AC101" i="12" s="1"/>
  <c r="D91" i="12"/>
  <c r="D92" i="12" s="1"/>
  <c r="D93" i="12" s="1"/>
  <c r="G91" i="12"/>
  <c r="G92" i="12" s="1"/>
  <c r="G93" i="12" s="1"/>
  <c r="K91" i="12"/>
  <c r="K92" i="12" s="1"/>
  <c r="K93" i="12" s="1"/>
  <c r="N91" i="12"/>
  <c r="N92" i="12" s="1"/>
  <c r="N93" i="12" s="1"/>
  <c r="V91" i="12"/>
  <c r="V92" i="12" s="1"/>
  <c r="V93" i="12" s="1"/>
  <c r="W91" i="12"/>
  <c r="W92" i="12" s="1"/>
  <c r="W93" i="12" s="1"/>
  <c r="F83" i="12"/>
  <c r="F84" i="12" s="1"/>
  <c r="F85" i="12" s="1"/>
  <c r="J83" i="12"/>
  <c r="J84" i="12" s="1"/>
  <c r="J85" i="12" s="1"/>
  <c r="L83" i="12"/>
  <c r="L84" i="12" s="1"/>
  <c r="L85" i="12" s="1"/>
  <c r="O83" i="12"/>
  <c r="O84" i="12" s="1"/>
  <c r="O85" i="12" s="1"/>
  <c r="X83" i="12"/>
  <c r="X84" i="12" s="1"/>
  <c r="X85" i="12" s="1"/>
  <c r="AD83" i="12"/>
  <c r="AD84" i="12" s="1"/>
  <c r="AD85" i="12" s="1"/>
  <c r="D75" i="12"/>
  <c r="D76" i="12" s="1"/>
  <c r="D77" i="12" s="1"/>
  <c r="F75" i="12"/>
  <c r="F76" i="12" s="1"/>
  <c r="F77" i="12" s="1"/>
  <c r="I75" i="12"/>
  <c r="I76" i="12" s="1"/>
  <c r="I77" i="12" s="1"/>
  <c r="O75" i="12"/>
  <c r="O76" i="12" s="1"/>
  <c r="O77" i="12" s="1"/>
  <c r="T75" i="12"/>
  <c r="T76" i="12" s="1"/>
  <c r="T77" i="12" s="1"/>
  <c r="V75" i="12"/>
  <c r="V76" i="12" s="1"/>
  <c r="V77" i="12" s="1"/>
  <c r="W75" i="12"/>
  <c r="W76" i="12" s="1"/>
  <c r="W77" i="12" s="1"/>
  <c r="AA75" i="12"/>
  <c r="AA76" i="12" s="1"/>
  <c r="AA77" i="12" s="1"/>
  <c r="AC75" i="12"/>
  <c r="AC76" i="12" s="1"/>
  <c r="AC77" i="12" s="1"/>
  <c r="G67" i="12"/>
  <c r="G68" i="12" s="1"/>
  <c r="G69" i="12" s="1"/>
  <c r="J67" i="12"/>
  <c r="J68" i="12" s="1"/>
  <c r="J69" i="12" s="1"/>
  <c r="AC59" i="12"/>
  <c r="AC60" i="12" s="1"/>
  <c r="AC61" i="12" s="1"/>
  <c r="J11" i="12"/>
  <c r="J12" i="12" s="1"/>
  <c r="J13" i="12" s="1"/>
  <c r="Q11" i="12"/>
  <c r="Q12" i="12" s="1"/>
  <c r="Q13" i="12" s="1"/>
  <c r="T11" i="12"/>
  <c r="T12" i="12" s="1"/>
  <c r="T13" i="12" s="1"/>
  <c r="Z11" i="12"/>
  <c r="Z12" i="12" s="1"/>
  <c r="Z13" i="12" s="1"/>
  <c r="AL30" i="12"/>
  <c r="K99" i="12"/>
  <c r="K100" i="12" s="1"/>
  <c r="K101" i="12" s="1"/>
  <c r="L99" i="12"/>
  <c r="L100" i="12" s="1"/>
  <c r="L101" i="12" s="1"/>
  <c r="O99" i="12"/>
  <c r="O100" i="12" s="1"/>
  <c r="O101" i="12" s="1"/>
  <c r="R99" i="12"/>
  <c r="R100" i="12" s="1"/>
  <c r="R101" i="12" s="1"/>
  <c r="U99" i="12"/>
  <c r="U100" i="12" s="1"/>
  <c r="U101" i="12" s="1"/>
  <c r="AA99" i="12"/>
  <c r="AA100" i="12" s="1"/>
  <c r="AA101" i="12" s="1"/>
  <c r="AB99" i="12"/>
  <c r="AB100" i="12" s="1"/>
  <c r="AB101" i="12" s="1"/>
  <c r="AD99" i="12"/>
  <c r="AD100" i="12" s="1"/>
  <c r="AD101" i="12" s="1"/>
  <c r="L91" i="12"/>
  <c r="L92" i="12" s="1"/>
  <c r="L93" i="12" s="1"/>
  <c r="O91" i="12"/>
  <c r="O92" i="12" s="1"/>
  <c r="O93" i="12" s="1"/>
  <c r="AB91" i="12"/>
  <c r="AB92" i="12" s="1"/>
  <c r="AB93" i="12" s="1"/>
  <c r="B83" i="12"/>
  <c r="B84" i="12" s="1"/>
  <c r="B85" i="12" s="1"/>
  <c r="D83" i="12"/>
  <c r="D84" i="12" s="1"/>
  <c r="D85" i="12" s="1"/>
  <c r="G83" i="12"/>
  <c r="G84" i="12" s="1"/>
  <c r="G85" i="12" s="1"/>
  <c r="P83" i="12"/>
  <c r="P84" i="12" s="1"/>
  <c r="P85" i="12" s="1"/>
  <c r="Q83" i="12"/>
  <c r="Q84" i="12" s="1"/>
  <c r="Q85" i="12" s="1"/>
  <c r="AE83" i="12"/>
  <c r="AE84" i="12" s="1"/>
  <c r="AE85" i="12" s="1"/>
  <c r="P75" i="12"/>
  <c r="P76" i="12" s="1"/>
  <c r="P77" i="12" s="1"/>
  <c r="B67" i="12"/>
  <c r="B68" i="12" s="1"/>
  <c r="B69" i="12" s="1"/>
  <c r="N67" i="12"/>
  <c r="N68" i="12" s="1"/>
  <c r="N69" i="12" s="1"/>
  <c r="Y59" i="12"/>
  <c r="Y60" i="12" s="1"/>
  <c r="Y61" i="12" s="1"/>
  <c r="AF59" i="12"/>
  <c r="AF60" i="12" s="1"/>
  <c r="AF61" i="12" s="1"/>
  <c r="K51" i="12"/>
  <c r="K52" i="12" s="1"/>
  <c r="K53" i="12" s="1"/>
  <c r="O51" i="12"/>
  <c r="O52" i="12" s="1"/>
  <c r="O53" i="12" s="1"/>
  <c r="S51" i="12"/>
  <c r="S52" i="12" s="1"/>
  <c r="S53" i="12" s="1"/>
  <c r="E43" i="12"/>
  <c r="E44" i="12" s="1"/>
  <c r="E45" i="12" s="1"/>
  <c r="H43" i="12"/>
  <c r="H44" i="12" s="1"/>
  <c r="H45" i="12" s="1"/>
  <c r="G11" i="12"/>
  <c r="G12" i="12" s="1"/>
  <c r="G13" i="12" s="1"/>
  <c r="K11" i="12"/>
  <c r="K12" i="12" s="1"/>
  <c r="K13" i="12" s="1"/>
  <c r="O11" i="12"/>
  <c r="O12" i="12" s="1"/>
  <c r="O13" i="12" s="1"/>
  <c r="U11" i="12"/>
  <c r="U12" i="12" s="1"/>
  <c r="U13" i="12" s="1"/>
  <c r="AK29" i="12"/>
  <c r="AK22" i="12" s="1"/>
  <c r="AN29" i="12"/>
  <c r="AN22" i="12" s="1"/>
  <c r="AH22" i="12" s="1"/>
  <c r="AI22" i="12" s="1"/>
  <c r="AK21" i="12"/>
  <c r="AK14" i="12" s="1"/>
  <c r="AN21" i="12"/>
  <c r="AN14" i="12" s="1"/>
  <c r="AH14" i="12" s="1"/>
  <c r="AI14" i="12" s="1"/>
  <c r="AN37" i="12"/>
  <c r="AN30" i="12" s="1"/>
  <c r="AH30" i="12" s="1"/>
  <c r="AI30" i="12" s="1"/>
  <c r="AK37" i="12"/>
  <c r="AK30" i="12" s="1"/>
  <c r="AM30" i="12" s="1"/>
  <c r="AQ102" i="12"/>
  <c r="AK110" i="12" s="1"/>
  <c r="AQ110" i="12" s="1"/>
  <c r="AS110" i="12" s="1"/>
  <c r="M91" i="12"/>
  <c r="M92" i="12" s="1"/>
  <c r="M93" i="12" s="1"/>
  <c r="AR102" i="12"/>
  <c r="AU102" i="12"/>
  <c r="AL78" i="12"/>
  <c r="AL22" i="12"/>
  <c r="AL6" i="12"/>
  <c r="E91" i="12"/>
  <c r="E92" i="12" s="1"/>
  <c r="E93" i="12" s="1"/>
  <c r="U91" i="12"/>
  <c r="U92" i="12" s="1"/>
  <c r="U93" i="12" s="1"/>
  <c r="H67" i="12"/>
  <c r="H68" i="12" s="1"/>
  <c r="H69" i="12" s="1"/>
  <c r="D51" i="12"/>
  <c r="D52" i="12" s="1"/>
  <c r="D53" i="12" s="1"/>
  <c r="H51" i="12"/>
  <c r="H52" i="12" s="1"/>
  <c r="H53" i="12" s="1"/>
  <c r="M51" i="12"/>
  <c r="M52" i="12" s="1"/>
  <c r="M53" i="12" s="1"/>
  <c r="D67" i="12"/>
  <c r="D68" i="12" s="1"/>
  <c r="D69" i="12" s="1"/>
  <c r="Z59" i="12"/>
  <c r="Z60" i="12" s="1"/>
  <c r="Z61" i="12" s="1"/>
  <c r="AD59" i="12"/>
  <c r="AD60" i="12" s="1"/>
  <c r="AD61" i="12" s="1"/>
  <c r="F67" i="12"/>
  <c r="F68" i="12" s="1"/>
  <c r="F69" i="12" s="1"/>
  <c r="E51" i="12"/>
  <c r="E52" i="12" s="1"/>
  <c r="E53" i="12" s="1"/>
  <c r="I51" i="12"/>
  <c r="I52" i="12" s="1"/>
  <c r="I53" i="12" s="1"/>
  <c r="Q51" i="12"/>
  <c r="Q52" i="12" s="1"/>
  <c r="Q53" i="12" s="1"/>
  <c r="L51" i="12"/>
  <c r="L52" i="12" s="1"/>
  <c r="L53" i="12" s="1"/>
  <c r="P51" i="12"/>
  <c r="P52" i="12" s="1"/>
  <c r="P53" i="12" s="1"/>
  <c r="T51" i="12"/>
  <c r="T52" i="12" s="1"/>
  <c r="T53" i="12" s="1"/>
  <c r="X51" i="12"/>
  <c r="X52" i="12" s="1"/>
  <c r="X53" i="12" s="1"/>
  <c r="B43" i="12"/>
  <c r="B44" i="12" s="1"/>
  <c r="B45" i="12" s="1"/>
  <c r="J43" i="12"/>
  <c r="J44" i="12" s="1"/>
  <c r="J45" i="12" s="1"/>
  <c r="L43" i="12"/>
  <c r="L44" i="12" s="1"/>
  <c r="L45" i="12" s="1"/>
  <c r="N43" i="12"/>
  <c r="N44" i="12" s="1"/>
  <c r="N45" i="12" s="1"/>
  <c r="P43" i="12"/>
  <c r="P44" i="12" s="1"/>
  <c r="P45" i="12" s="1"/>
  <c r="R43" i="12"/>
  <c r="R44" i="12" s="1"/>
  <c r="R45" i="12" s="1"/>
  <c r="T43" i="12"/>
  <c r="T44" i="12" s="1"/>
  <c r="T45" i="12" s="1"/>
  <c r="V43" i="12"/>
  <c r="V44" i="12" s="1"/>
  <c r="V45" i="12" s="1"/>
  <c r="X43" i="12"/>
  <c r="X44" i="12" s="1"/>
  <c r="X45" i="12" s="1"/>
  <c r="Z43" i="12"/>
  <c r="Z44" i="12" s="1"/>
  <c r="Z45" i="12" s="1"/>
  <c r="AO102" i="12"/>
  <c r="AK112" i="12" s="1"/>
  <c r="K67" i="12"/>
  <c r="K68" i="12" s="1"/>
  <c r="K69" i="12" s="1"/>
  <c r="O67" i="12"/>
  <c r="O68" i="12" s="1"/>
  <c r="O69" i="12" s="1"/>
  <c r="Z51" i="12"/>
  <c r="Z52" i="12" s="1"/>
  <c r="Z53" i="12" s="1"/>
  <c r="D43" i="12"/>
  <c r="D44" i="12" s="1"/>
  <c r="D45" i="12" s="1"/>
  <c r="H11" i="12"/>
  <c r="H12" i="12" s="1"/>
  <c r="H13" i="12" s="1"/>
  <c r="P11" i="12"/>
  <c r="P12" i="12" s="1"/>
  <c r="P13" i="12" s="1"/>
  <c r="X11" i="12"/>
  <c r="X12" i="12" s="1"/>
  <c r="X13" i="12" s="1"/>
  <c r="B51" i="12"/>
  <c r="B52" i="12" s="1"/>
  <c r="B53" i="12" s="1"/>
  <c r="F51" i="12"/>
  <c r="F52" i="12" s="1"/>
  <c r="F53" i="12" s="1"/>
  <c r="J51" i="12"/>
  <c r="J52" i="12" s="1"/>
  <c r="J53" i="12" s="1"/>
  <c r="N51" i="12"/>
  <c r="N52" i="12" s="1"/>
  <c r="N53" i="12" s="1"/>
  <c r="R51" i="12"/>
  <c r="R52" i="12" s="1"/>
  <c r="R53" i="12" s="1"/>
  <c r="V51" i="12"/>
  <c r="V52" i="12" s="1"/>
  <c r="V53" i="12" s="1"/>
  <c r="AB51" i="12"/>
  <c r="AB52" i="12" s="1"/>
  <c r="AB53" i="12" s="1"/>
  <c r="F43" i="12"/>
  <c r="F44" i="12" s="1"/>
  <c r="F45" i="12" s="1"/>
  <c r="N11" i="12"/>
  <c r="N12" i="12" s="1"/>
  <c r="N13" i="12" s="1"/>
  <c r="V11" i="12"/>
  <c r="V12" i="12" s="1"/>
  <c r="V13" i="12" s="1"/>
  <c r="AF11" i="12"/>
  <c r="AF12" i="12" s="1"/>
  <c r="AF13" i="12" s="1"/>
  <c r="AN13" i="12" l="1"/>
  <c r="AM14" i="12"/>
  <c r="AK61" i="12"/>
  <c r="AK54" i="12" s="1"/>
  <c r="AM54" i="12" s="1"/>
  <c r="AN77" i="12"/>
  <c r="AN70" i="12" s="1"/>
  <c r="AH70" i="12" s="1"/>
  <c r="AI70" i="12" s="1"/>
  <c r="AK85" i="12"/>
  <c r="AK78" i="12" s="1"/>
  <c r="AM78" i="12" s="1"/>
  <c r="AN85" i="12"/>
  <c r="AN78" i="12" s="1"/>
  <c r="AH78" i="12" s="1"/>
  <c r="AI78" i="12" s="1"/>
  <c r="AK77" i="12"/>
  <c r="AK70" i="12" s="1"/>
  <c r="AM70" i="12" s="1"/>
  <c r="AN101" i="12"/>
  <c r="AN94" i="12" s="1"/>
  <c r="AH94" i="12" s="1"/>
  <c r="AI94" i="12" s="1"/>
  <c r="AK101" i="12"/>
  <c r="AK94" i="12" s="1"/>
  <c r="AM94" i="12" s="1"/>
  <c r="AN6" i="12"/>
  <c r="AK69" i="12"/>
  <c r="AK62" i="12" s="1"/>
  <c r="AM62" i="12" s="1"/>
  <c r="AN69" i="12"/>
  <c r="AN62" i="12" s="1"/>
  <c r="AH62" i="12" s="1"/>
  <c r="AI62" i="12" s="1"/>
  <c r="AN61" i="12"/>
  <c r="AN54" i="12" s="1"/>
  <c r="AH54" i="12" s="1"/>
  <c r="AI54" i="12" s="1"/>
  <c r="AN45" i="12"/>
  <c r="AN38" i="12" s="1"/>
  <c r="AH38" i="12" s="1"/>
  <c r="AI38" i="12" s="1"/>
  <c r="AK45" i="12"/>
  <c r="AK38" i="12" s="1"/>
  <c r="AM38" i="12" s="1"/>
  <c r="AM22" i="12"/>
  <c r="AK93" i="12"/>
  <c r="AK86" i="12" s="1"/>
  <c r="AM86" i="12" s="1"/>
  <c r="AN93" i="12"/>
  <c r="AN86" i="12" s="1"/>
  <c r="AH86" i="12" s="1"/>
  <c r="AI86" i="12" s="1"/>
  <c r="AK13" i="12"/>
  <c r="AK53" i="12"/>
  <c r="AK46" i="12" s="1"/>
  <c r="AM46" i="12" s="1"/>
  <c r="AN53" i="12"/>
  <c r="AN46" i="12" s="1"/>
  <c r="AH46" i="12" s="1"/>
  <c r="AI46" i="12" s="1"/>
  <c r="AL102" i="12"/>
  <c r="AK108" i="12" s="1"/>
  <c r="AL101" i="12" l="1"/>
  <c r="AK6" i="12"/>
  <c r="AO101" i="12"/>
  <c r="AH6" i="12"/>
  <c r="AN102" i="12"/>
  <c r="AH112" i="12" s="1"/>
  <c r="AQ112" i="12" s="1"/>
  <c r="AS112" i="12" s="1"/>
  <c r="AK102" i="12" l="1"/>
  <c r="AH108" i="12" s="1"/>
  <c r="AQ108" i="12" s="1"/>
  <c r="AS108" i="12" s="1"/>
  <c r="AM6" i="12"/>
  <c r="AR4" i="12"/>
  <c r="AI6" i="12"/>
  <c r="AH102" i="12"/>
  <c r="AK105" i="12" l="1"/>
  <c r="AQ105" i="12"/>
  <c r="AS105" i="12" s="1"/>
</calcChain>
</file>

<file path=xl/sharedStrings.xml><?xml version="1.0" encoding="utf-8"?>
<sst xmlns="http://schemas.openxmlformats.org/spreadsheetml/2006/main" count="128" uniqueCount="62">
  <si>
    <t>Référence absolue:&gt;</t>
  </si>
  <si>
    <t>1. NB.SI.X</t>
  </si>
  <si>
    <t>2. NB.SI.F</t>
  </si>
  <si>
    <t>3. NB.SI</t>
  </si>
  <si>
    <t>4. TOTAL</t>
  </si>
  <si>
    <t>5. Visa</t>
  </si>
  <si>
    <t>6 °réduction</t>
  </si>
  <si>
    <t>Mese</t>
  </si>
  <si>
    <t>Orario di lavoro effettivo</t>
  </si>
  <si>
    <t>Saldo ore anno precedente</t>
  </si>
  <si>
    <r>
      <t>°</t>
    </r>
    <r>
      <rPr>
        <sz val="10"/>
        <rFont val="Arial"/>
        <family val="2"/>
      </rPr>
      <t>Lavoro</t>
    </r>
  </si>
  <si>
    <r>
      <t>°</t>
    </r>
    <r>
      <rPr>
        <sz val="10"/>
        <rFont val="Arial"/>
      </rPr>
      <t>Riposo</t>
    </r>
  </si>
  <si>
    <r>
      <t>°</t>
    </r>
    <r>
      <rPr>
        <sz val="10"/>
        <rFont val="Arial"/>
        <family val="2"/>
      </rPr>
      <t>Festivi</t>
    </r>
  </si>
  <si>
    <r>
      <t>°</t>
    </r>
    <r>
      <rPr>
        <sz val="10"/>
        <rFont val="Arial"/>
      </rPr>
      <t>Vacanze</t>
    </r>
  </si>
  <si>
    <r>
      <t>°</t>
    </r>
    <r>
      <rPr>
        <sz val="10"/>
        <rFont val="Arial"/>
      </rPr>
      <t>Malattia</t>
    </r>
  </si>
  <si>
    <r>
      <t>°</t>
    </r>
    <r>
      <rPr>
        <sz val="10"/>
        <rFont val="Arial"/>
        <family val="2"/>
      </rPr>
      <t>Infortunio</t>
    </r>
  </si>
  <si>
    <r>
      <t>°</t>
    </r>
    <r>
      <rPr>
        <sz val="10"/>
        <rFont val="Arial"/>
      </rPr>
      <t>Militare</t>
    </r>
  </si>
  <si>
    <r>
      <t>°</t>
    </r>
    <r>
      <rPr>
        <sz val="10"/>
        <rFont val="Arial"/>
      </rPr>
      <t xml:space="preserve">Diversi </t>
    </r>
    <r>
      <rPr>
        <i/>
        <sz val="8"/>
        <rFont val="Arial"/>
        <family val="2"/>
      </rPr>
      <t>(congedo di formazione art. 19 CCNL e congedo retribuito art. 20 CCNL)</t>
    </r>
  </si>
  <si>
    <t>Orario lavorativo teorico</t>
  </si>
  <si>
    <r>
      <t>ATTENZIONE:</t>
    </r>
    <r>
      <rPr>
        <sz val="6"/>
        <color indexed="10"/>
        <rFont val="Arial"/>
      </rPr>
      <t xml:space="preserve"> Le 1/2 giornate di riposo e le 1/2 giornate festive in rosso non sono concesse correttamente (+5h00 di lavoro) e non sono contabilizzate"</t>
    </r>
  </si>
  <si>
    <t>Riposi</t>
  </si>
  <si>
    <t>Vacanze</t>
  </si>
  <si>
    <t>Festivi</t>
  </si>
  <si>
    <t>Ore</t>
  </si>
  <si>
    <t>Concesso</t>
  </si>
  <si>
    <t>Diritto</t>
  </si>
  <si>
    <t>Giorni pagati</t>
  </si>
  <si>
    <t>Saldo ore</t>
  </si>
  <si>
    <t>Ore pagate</t>
  </si>
  <si>
    <t>Firme alla fine dell'anno o a fine periodo:</t>
  </si>
  <si>
    <r>
      <t>°</t>
    </r>
    <r>
      <rPr>
        <b/>
        <sz val="12"/>
        <rFont val="Arial"/>
        <family val="2"/>
      </rPr>
      <t>Totale</t>
    </r>
  </si>
  <si>
    <t>L</t>
  </si>
  <si>
    <t>M</t>
  </si>
  <si>
    <t>I</t>
  </si>
  <si>
    <t>X</t>
  </si>
  <si>
    <t>Ma</t>
  </si>
  <si>
    <t>F</t>
  </si>
  <si>
    <t>V</t>
  </si>
  <si>
    <t>D</t>
  </si>
  <si>
    <t>Mi</t>
  </si>
  <si>
    <t>Giorno</t>
  </si>
  <si>
    <r>
      <t xml:space="preserve">Controllo dell'orario di lavoro CCNL
</t>
    </r>
    <r>
      <rPr>
        <b/>
        <sz val="14"/>
        <rFont val="Arial"/>
        <family val="2"/>
      </rPr>
      <t>(art. 15 e art. 21)</t>
    </r>
  </si>
  <si>
    <t xml:space="preserve"> Orario di lavoro
 effettivo</t>
  </si>
  <si>
    <r>
      <t xml:space="preserve"> Orario lavorativo
 teorico </t>
    </r>
    <r>
      <rPr>
        <b/>
        <sz val="8"/>
        <rFont val="Arial"/>
        <family val="2"/>
      </rPr>
      <t>art. 15 CCNL</t>
    </r>
  </si>
  <si>
    <t xml:space="preserve"> Orario effettuato
 in +/-</t>
  </si>
  <si>
    <t xml:space="preserve"> Riposi fatti</t>
  </si>
  <si>
    <r>
      <t xml:space="preserve"> Riposi di diritto
 </t>
    </r>
    <r>
      <rPr>
        <b/>
        <sz val="8"/>
        <rFont val="Arial"/>
        <family val="2"/>
      </rPr>
      <t>art. 16 CCNL</t>
    </r>
  </si>
  <si>
    <t xml:space="preserve"> Riposi in +/-</t>
  </si>
  <si>
    <t xml:space="preserve"> Festivi fatti</t>
  </si>
  <si>
    <r>
      <t xml:space="preserve"> Festivi di diritto
 </t>
    </r>
    <r>
      <rPr>
        <b/>
        <sz val="8"/>
        <rFont val="Arial"/>
        <family val="2"/>
      </rPr>
      <t>art. 18 CCNL</t>
    </r>
  </si>
  <si>
    <t xml:space="preserve"> Vacanze fatte</t>
  </si>
  <si>
    <r>
      <t xml:space="preserve"> Vacanze di diritto
 </t>
    </r>
    <r>
      <rPr>
        <b/>
        <sz val="8"/>
        <rFont val="Arial"/>
        <family val="2"/>
      </rPr>
      <t>art. 17 CCNL</t>
    </r>
  </si>
  <si>
    <t xml:space="preserve"> Malattia / 
 Maternità</t>
  </si>
  <si>
    <t xml:space="preserve"> Infortunio</t>
  </si>
  <si>
    <t xml:space="preserve"> Militare</t>
  </si>
  <si>
    <t xml:space="preserve"> Diversi</t>
  </si>
  <si>
    <t xml:space="preserve"> Firma</t>
  </si>
  <si>
    <r>
      <t>°</t>
    </r>
    <r>
      <rPr>
        <sz val="10"/>
        <rFont val="Arial"/>
      </rPr>
      <t>Maternità / paternità</t>
    </r>
  </si>
  <si>
    <t xml:space="preserve"> Ore pagate</t>
  </si>
  <si>
    <t>Durata settimanale lavorativa *</t>
  </si>
  <si>
    <t>Saldi anno precedente</t>
  </si>
  <si>
    <t>Saldi giorni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</si>
</sst>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0.00_ ;\-#,##0.00\ "/>
    <numFmt numFmtId="166" formatCode="_ * #,##0.0000_ ;_ * \-#,##0.0000_ ;_ * &quot;-&quot;??_ ;_ @_ "/>
    <numFmt numFmtId="167" formatCode="_ * #,##0.000000000_ ;_ * \-#,##0.000000000_ ;_ * &quot;-&quot;??_ ;_ @_ "/>
  </numFmts>
  <fonts count="26" x14ac:knownFonts="1">
    <font>
      <sz val="10"/>
      <name val="Arial"/>
    </font>
    <font>
      <sz val="10"/>
      <name val="Arial"/>
    </font>
    <font>
      <b/>
      <sz val="10"/>
      <name val="Arial"/>
      <family val="2"/>
    </font>
    <font>
      <b/>
      <sz val="12"/>
      <name val="MS Sans Serif"/>
    </font>
    <font>
      <sz val="7"/>
      <name val="Arial"/>
    </font>
    <font>
      <sz val="8"/>
      <name val="Arial"/>
    </font>
    <font>
      <b/>
      <sz val="12"/>
      <name val="Arial"/>
    </font>
    <font>
      <b/>
      <i/>
      <sz val="10"/>
      <name val="Arial"/>
      <family val="2"/>
    </font>
    <font>
      <i/>
      <sz val="8"/>
      <name val="Arial"/>
      <family val="2"/>
    </font>
    <font>
      <b/>
      <sz val="21"/>
      <name val="Arial"/>
      <family val="2"/>
    </font>
    <font>
      <sz val="10"/>
      <name val="Arial"/>
    </font>
    <font>
      <b/>
      <sz val="9"/>
      <name val="Arial"/>
      <family val="2"/>
    </font>
    <font>
      <b/>
      <sz val="13"/>
      <name val="Arial"/>
      <family val="2"/>
    </font>
    <font>
      <b/>
      <sz val="12"/>
      <name val="Arial"/>
      <family val="2"/>
    </font>
    <font>
      <b/>
      <sz val="14"/>
      <name val="Arial"/>
      <family val="2"/>
    </font>
    <font>
      <b/>
      <sz val="9"/>
      <color indexed="9"/>
      <name val="Arial"/>
      <family val="2"/>
    </font>
    <font>
      <sz val="10"/>
      <color indexed="9"/>
      <name val="Arial"/>
      <family val="2"/>
    </font>
    <font>
      <b/>
      <sz val="12"/>
      <color indexed="9"/>
      <name val="Arial"/>
      <family val="2"/>
    </font>
    <font>
      <b/>
      <sz val="8"/>
      <name val="Arial"/>
      <family val="2"/>
    </font>
    <font>
      <sz val="8"/>
      <color indexed="10"/>
      <name val="Arial"/>
    </font>
    <font>
      <sz val="6"/>
      <color indexed="10"/>
      <name val="Arial"/>
      <family val="2"/>
    </font>
    <font>
      <sz val="6"/>
      <color indexed="10"/>
      <name val="Arial"/>
    </font>
    <font>
      <sz val="6"/>
      <name val="Arial"/>
    </font>
    <font>
      <b/>
      <sz val="6"/>
      <color indexed="10"/>
      <name val="Arial"/>
      <family val="2"/>
    </font>
    <font>
      <sz val="10"/>
      <name val="Arial"/>
      <family val="2"/>
    </font>
    <font>
      <i/>
      <sz val="10"/>
      <name val="Arial"/>
      <family val="2"/>
    </font>
  </fonts>
  <fills count="11">
    <fill>
      <patternFill patternType="none"/>
    </fill>
    <fill>
      <patternFill patternType="gray125"/>
    </fill>
    <fill>
      <patternFill patternType="solid">
        <fgColor indexed="8"/>
        <bgColor indexed="64"/>
      </patternFill>
    </fill>
    <fill>
      <patternFill patternType="solid">
        <fgColor indexed="13"/>
        <bgColor indexed="64"/>
      </patternFill>
    </fill>
    <fill>
      <patternFill patternType="solid">
        <fgColor indexed="14"/>
        <bgColor indexed="64"/>
      </patternFill>
    </fill>
    <fill>
      <patternFill patternType="solid">
        <fgColor indexed="11"/>
        <bgColor indexed="64"/>
      </patternFill>
    </fill>
    <fill>
      <patternFill patternType="solid">
        <fgColor indexed="9"/>
        <bgColor indexed="64"/>
      </patternFill>
    </fill>
    <fill>
      <patternFill patternType="solid">
        <fgColor indexed="31"/>
        <bgColor indexed="64"/>
      </patternFill>
    </fill>
    <fill>
      <patternFill patternType="solid">
        <fgColor indexed="55"/>
        <bgColor indexed="64"/>
      </patternFill>
    </fill>
    <fill>
      <patternFill patternType="solid">
        <fgColor indexed="22"/>
        <bgColor indexed="64"/>
      </patternFill>
    </fill>
    <fill>
      <patternFill patternType="solid">
        <fgColor theme="0" tint="-4.9989318521683403E-2"/>
        <bgColor indexed="64"/>
      </patternFill>
    </fill>
  </fills>
  <borders count="64">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dashed">
        <color indexed="64"/>
      </bottom>
      <diagonal/>
    </border>
    <border>
      <left style="medium">
        <color indexed="64"/>
      </left>
      <right/>
      <top style="dashed">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style="thin">
        <color indexed="64"/>
      </top>
      <bottom/>
      <diagonal/>
    </border>
    <border>
      <left/>
      <right style="medium">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medium">
        <color indexed="64"/>
      </left>
      <right style="medium">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96">
    <xf numFmtId="0" fontId="0" fillId="0" borderId="0" xfId="0"/>
    <xf numFmtId="2" fontId="5" fillId="0" borderId="0" xfId="0" applyNumberFormat="1" applyFont="1" applyProtection="1">
      <protection hidden="1"/>
    </xf>
    <xf numFmtId="2" fontId="5" fillId="2" borderId="1" xfId="1" applyNumberFormat="1" applyFont="1" applyFill="1" applyBorder="1" applyAlignment="1" applyProtection="1">
      <alignment horizontal="center"/>
      <protection hidden="1"/>
    </xf>
    <xf numFmtId="2" fontId="5" fillId="2" borderId="2" xfId="1" applyNumberFormat="1" applyFont="1" applyFill="1" applyBorder="1" applyAlignment="1" applyProtection="1">
      <alignment horizontal="center"/>
      <protection hidden="1"/>
    </xf>
    <xf numFmtId="2" fontId="5" fillId="2" borderId="3" xfId="0" applyNumberFormat="1" applyFont="1" applyFill="1" applyBorder="1" applyAlignment="1" applyProtection="1">
      <alignment horizontal="center"/>
      <protection hidden="1"/>
    </xf>
    <xf numFmtId="2" fontId="21" fillId="3" borderId="4" xfId="0" applyNumberFormat="1" applyFont="1" applyFill="1" applyBorder="1" applyAlignment="1" applyProtection="1">
      <alignment horizontal="center"/>
      <protection hidden="1"/>
    </xf>
    <xf numFmtId="2" fontId="21" fillId="3" borderId="5" xfId="0" applyNumberFormat="1" applyFont="1" applyFill="1" applyBorder="1" applyAlignment="1" applyProtection="1">
      <alignment horizontal="center"/>
      <protection hidden="1"/>
    </xf>
    <xf numFmtId="2" fontId="21" fillId="3" borderId="4" xfId="1" applyNumberFormat="1" applyFont="1" applyFill="1" applyBorder="1" applyAlignment="1" applyProtection="1">
      <alignment horizontal="center"/>
      <protection hidden="1"/>
    </xf>
    <xf numFmtId="2" fontId="21" fillId="3" borderId="6" xfId="0" applyNumberFormat="1" applyFont="1" applyFill="1" applyBorder="1" applyAlignment="1" applyProtection="1">
      <alignment horizontal="center"/>
      <protection hidden="1"/>
    </xf>
    <xf numFmtId="2" fontId="21" fillId="3" borderId="3" xfId="1" applyNumberFormat="1" applyFont="1" applyFill="1" applyBorder="1" applyAlignment="1" applyProtection="1">
      <alignment horizontal="center"/>
      <protection hidden="1"/>
    </xf>
    <xf numFmtId="2" fontId="21" fillId="3" borderId="7" xfId="0" applyNumberFormat="1" applyFont="1" applyFill="1" applyBorder="1" applyAlignment="1" applyProtection="1">
      <alignment horizontal="center"/>
      <protection hidden="1"/>
    </xf>
    <xf numFmtId="2" fontId="5" fillId="0" borderId="8" xfId="0" applyNumberFormat="1" applyFont="1" applyBorder="1" applyProtection="1">
      <protection hidden="1"/>
    </xf>
    <xf numFmtId="2" fontId="5" fillId="2" borderId="8" xfId="0" applyNumberFormat="1" applyFont="1" applyFill="1" applyBorder="1" applyProtection="1">
      <protection hidden="1"/>
    </xf>
    <xf numFmtId="2" fontId="1" fillId="0" borderId="0" xfId="0" applyNumberFormat="1" applyFont="1" applyAlignment="1" applyProtection="1">
      <alignment horizontal="center"/>
      <protection hidden="1"/>
    </xf>
    <xf numFmtId="2" fontId="5" fillId="2" borderId="9" xfId="1" applyNumberFormat="1" applyFont="1" applyFill="1" applyBorder="1" applyAlignment="1" applyProtection="1">
      <alignment horizontal="center"/>
      <protection hidden="1"/>
    </xf>
    <xf numFmtId="2" fontId="5" fillId="2" borderId="10" xfId="1" applyNumberFormat="1" applyFont="1" applyFill="1" applyBorder="1" applyAlignment="1" applyProtection="1">
      <alignment horizontal="center"/>
      <protection hidden="1"/>
    </xf>
    <xf numFmtId="2" fontId="5" fillId="2" borderId="11" xfId="1" applyNumberFormat="1" applyFont="1" applyFill="1" applyBorder="1" applyAlignment="1" applyProtection="1">
      <alignment horizontal="center"/>
      <protection hidden="1"/>
    </xf>
    <xf numFmtId="2" fontId="5" fillId="2" borderId="12" xfId="0" applyNumberFormat="1" applyFont="1" applyFill="1" applyBorder="1" applyAlignment="1" applyProtection="1">
      <alignment horizontal="center"/>
      <protection hidden="1"/>
    </xf>
    <xf numFmtId="2" fontId="22" fillId="4" borderId="4" xfId="1" applyNumberFormat="1" applyFont="1" applyFill="1" applyBorder="1" applyAlignment="1" applyProtection="1">
      <alignment horizontal="center"/>
      <protection hidden="1"/>
    </xf>
    <xf numFmtId="2" fontId="23" fillId="3" borderId="5" xfId="0" applyNumberFormat="1" applyFont="1" applyFill="1" applyBorder="1" applyAlignment="1" applyProtection="1">
      <alignment horizontal="left"/>
      <protection hidden="1"/>
    </xf>
    <xf numFmtId="0" fontId="10" fillId="5" borderId="0" xfId="0" applyFont="1" applyFill="1" applyProtection="1">
      <protection hidden="1"/>
    </xf>
    <xf numFmtId="0" fontId="2" fillId="0" borderId="13" xfId="0" applyFont="1" applyBorder="1" applyAlignment="1" applyProtection="1">
      <alignment horizontal="center" vertical="center"/>
      <protection hidden="1"/>
    </xf>
    <xf numFmtId="0" fontId="2" fillId="0" borderId="14" xfId="0" applyFont="1" applyBorder="1" applyAlignment="1" applyProtection="1">
      <alignment horizontal="center" vertical="center"/>
      <protection hidden="1"/>
    </xf>
    <xf numFmtId="165" fontId="5" fillId="2" borderId="15" xfId="1" applyNumberFormat="1" applyFont="1" applyFill="1" applyBorder="1" applyAlignment="1" applyProtection="1">
      <protection hidden="1"/>
    </xf>
    <xf numFmtId="165" fontId="5" fillId="2" borderId="0" xfId="1" applyNumberFormat="1" applyFont="1" applyFill="1" applyBorder="1" applyAlignment="1" applyProtection="1">
      <protection hidden="1"/>
    </xf>
    <xf numFmtId="165" fontId="10" fillId="5" borderId="0" xfId="1" applyNumberFormat="1" applyFont="1" applyFill="1" applyProtection="1">
      <protection hidden="1"/>
    </xf>
    <xf numFmtId="20" fontId="10" fillId="5" borderId="0" xfId="0" applyNumberFormat="1" applyFont="1" applyFill="1" applyProtection="1">
      <protection hidden="1"/>
    </xf>
    <xf numFmtId="167" fontId="10" fillId="5" borderId="0" xfId="1" applyNumberFormat="1" applyFont="1" applyFill="1" applyProtection="1">
      <protection hidden="1"/>
    </xf>
    <xf numFmtId="0" fontId="20" fillId="3" borderId="16" xfId="0" applyFont="1" applyFill="1" applyBorder="1" applyAlignment="1" applyProtection="1">
      <alignment horizontal="center" vertical="center"/>
      <protection hidden="1"/>
    </xf>
    <xf numFmtId="43" fontId="20" fillId="3" borderId="2" xfId="1" applyFont="1" applyFill="1" applyBorder="1" applyAlignment="1" applyProtection="1">
      <alignment horizontal="center" vertical="center"/>
      <protection hidden="1"/>
    </xf>
    <xf numFmtId="1" fontId="21" fillId="3" borderId="4" xfId="0" applyNumberFormat="1" applyFont="1" applyFill="1" applyBorder="1" applyAlignment="1" applyProtection="1">
      <alignment horizontal="center"/>
      <protection hidden="1"/>
    </xf>
    <xf numFmtId="43" fontId="20" fillId="3" borderId="4" xfId="1" applyFont="1" applyFill="1" applyBorder="1" applyAlignment="1" applyProtection="1">
      <alignment horizontal="center" vertical="center"/>
      <protection hidden="1"/>
    </xf>
    <xf numFmtId="20" fontId="5" fillId="4" borderId="4" xfId="0" applyNumberFormat="1" applyFont="1" applyFill="1" applyBorder="1" applyProtection="1">
      <protection hidden="1"/>
    </xf>
    <xf numFmtId="166" fontId="5" fillId="4" borderId="4" xfId="1" applyNumberFormat="1" applyFont="1" applyFill="1" applyBorder="1" applyProtection="1">
      <protection hidden="1"/>
    </xf>
    <xf numFmtId="20" fontId="20" fillId="3" borderId="4" xfId="0" applyNumberFormat="1" applyFont="1" applyFill="1" applyBorder="1" applyAlignment="1" applyProtection="1">
      <alignment horizontal="center" vertical="center"/>
      <protection hidden="1"/>
    </xf>
    <xf numFmtId="0" fontId="10" fillId="0" borderId="0" xfId="0" applyFont="1" applyProtection="1">
      <protection hidden="1"/>
    </xf>
    <xf numFmtId="164" fontId="4" fillId="0" borderId="0" xfId="0" applyNumberFormat="1" applyFont="1" applyProtection="1">
      <protection hidden="1"/>
    </xf>
    <xf numFmtId="164" fontId="5" fillId="0" borderId="17" xfId="0" applyNumberFormat="1" applyFont="1" applyBorder="1" applyProtection="1">
      <protection hidden="1"/>
    </xf>
    <xf numFmtId="0" fontId="10" fillId="6" borderId="0" xfId="0" applyFont="1" applyFill="1" applyProtection="1">
      <protection hidden="1"/>
    </xf>
    <xf numFmtId="164" fontId="5" fillId="0" borderId="0" xfId="0" applyNumberFormat="1" applyFont="1" applyProtection="1">
      <protection hidden="1"/>
    </xf>
    <xf numFmtId="0" fontId="16" fillId="0" borderId="0" xfId="0" applyFont="1" applyProtection="1">
      <protection hidden="1"/>
    </xf>
    <xf numFmtId="0" fontId="0" fillId="0" borderId="0" xfId="0" applyProtection="1">
      <protection hidden="1"/>
    </xf>
    <xf numFmtId="164" fontId="6" fillId="0" borderId="0" xfId="0" applyNumberFormat="1" applyFont="1" applyAlignment="1" applyProtection="1">
      <alignment horizontal="right"/>
      <protection hidden="1"/>
    </xf>
    <xf numFmtId="164" fontId="2" fillId="0" borderId="0" xfId="0" applyNumberFormat="1" applyFont="1" applyAlignment="1" applyProtection="1">
      <alignment horizontal="center"/>
      <protection hidden="1"/>
    </xf>
    <xf numFmtId="0" fontId="3" fillId="0" borderId="0" xfId="0" applyFont="1" applyAlignment="1" applyProtection="1">
      <alignment horizontal="center"/>
      <protection hidden="1"/>
    </xf>
    <xf numFmtId="0" fontId="1" fillId="0" borderId="0" xfId="0" applyFont="1" applyProtection="1">
      <protection hidden="1"/>
    </xf>
    <xf numFmtId="1" fontId="1" fillId="0" borderId="0" xfId="0" applyNumberFormat="1" applyFont="1" applyProtection="1">
      <protection hidden="1"/>
    </xf>
    <xf numFmtId="0" fontId="1" fillId="0" borderId="0" xfId="0" applyFont="1" applyAlignment="1" applyProtection="1">
      <alignment horizontal="center"/>
      <protection hidden="1"/>
    </xf>
    <xf numFmtId="164" fontId="10" fillId="0" borderId="0" xfId="0" applyNumberFormat="1" applyFont="1" applyProtection="1">
      <protection hidden="1"/>
    </xf>
    <xf numFmtId="0" fontId="3" fillId="0" borderId="0" xfId="0" applyFont="1" applyProtection="1">
      <protection hidden="1"/>
    </xf>
    <xf numFmtId="1" fontId="10" fillId="0" borderId="0" xfId="0" applyNumberFormat="1" applyFont="1" applyProtection="1">
      <protection hidden="1"/>
    </xf>
    <xf numFmtId="164" fontId="7" fillId="0" borderId="0" xfId="0" applyNumberFormat="1" applyFont="1" applyAlignment="1" applyProtection="1">
      <alignment horizontal="right"/>
      <protection hidden="1"/>
    </xf>
    <xf numFmtId="1" fontId="7" fillId="0" borderId="0" xfId="0" applyNumberFormat="1" applyFont="1" applyAlignment="1" applyProtection="1">
      <alignment horizontal="right"/>
      <protection hidden="1"/>
    </xf>
    <xf numFmtId="0" fontId="2" fillId="0" borderId="0" xfId="0" applyFont="1" applyProtection="1">
      <protection hidden="1"/>
    </xf>
    <xf numFmtId="1" fontId="2" fillId="0" borderId="0" xfId="0" applyNumberFormat="1" applyFont="1" applyProtection="1">
      <protection hidden="1"/>
    </xf>
    <xf numFmtId="164" fontId="2" fillId="0" borderId="0" xfId="0" applyNumberFormat="1" applyFont="1" applyProtection="1">
      <protection hidden="1"/>
    </xf>
    <xf numFmtId="20" fontId="5" fillId="0" borderId="18" xfId="0" applyNumberFormat="1" applyFont="1" applyBorder="1" applyAlignment="1" applyProtection="1">
      <alignment horizontal="center" vertical="center"/>
      <protection locked="0" hidden="1"/>
    </xf>
    <xf numFmtId="20" fontId="5" fillId="7" borderId="19" xfId="0" applyNumberFormat="1" applyFont="1" applyFill="1" applyBorder="1" applyAlignment="1" applyProtection="1">
      <alignment horizontal="center" vertical="center"/>
      <protection locked="0" hidden="1"/>
    </xf>
    <xf numFmtId="20" fontId="5" fillId="0" borderId="19" xfId="0" applyNumberFormat="1" applyFont="1" applyBorder="1" applyAlignment="1" applyProtection="1">
      <alignment horizontal="center" vertical="center"/>
      <protection locked="0" hidden="1"/>
    </xf>
    <xf numFmtId="20" fontId="5" fillId="0" borderId="20" xfId="0" applyNumberFormat="1" applyFont="1" applyBorder="1" applyAlignment="1" applyProtection="1">
      <alignment horizontal="center" vertical="center"/>
      <protection locked="0" hidden="1"/>
    </xf>
    <xf numFmtId="20" fontId="5" fillId="0" borderId="21" xfId="0" applyNumberFormat="1" applyFont="1" applyBorder="1" applyAlignment="1" applyProtection="1">
      <alignment horizontal="center" vertical="center"/>
      <protection locked="0" hidden="1"/>
    </xf>
    <xf numFmtId="20" fontId="5" fillId="7" borderId="22" xfId="0" applyNumberFormat="1" applyFont="1" applyFill="1" applyBorder="1" applyAlignment="1" applyProtection="1">
      <alignment horizontal="center" vertical="center"/>
      <protection locked="0" hidden="1"/>
    </xf>
    <xf numFmtId="20" fontId="5" fillId="0" borderId="22" xfId="0" applyNumberFormat="1" applyFont="1" applyBorder="1" applyAlignment="1" applyProtection="1">
      <alignment horizontal="center" vertical="center"/>
      <protection locked="0" hidden="1"/>
    </xf>
    <xf numFmtId="20" fontId="5" fillId="0" borderId="23" xfId="0" applyNumberFormat="1" applyFont="1" applyBorder="1" applyAlignment="1" applyProtection="1">
      <alignment horizontal="center" vertical="center"/>
      <protection locked="0" hidden="1"/>
    </xf>
    <xf numFmtId="0" fontId="2" fillId="0" borderId="0" xfId="0" applyFont="1" applyAlignment="1" applyProtection="1">
      <alignment vertical="center"/>
      <protection hidden="1"/>
    </xf>
    <xf numFmtId="0" fontId="24" fillId="0" borderId="0" xfId="0" applyFont="1" applyAlignment="1" applyProtection="1">
      <alignment vertical="center"/>
      <protection hidden="1"/>
    </xf>
    <xf numFmtId="20" fontId="5" fillId="8" borderId="19" xfId="0" applyNumberFormat="1" applyFont="1" applyFill="1" applyBorder="1" applyAlignment="1" applyProtection="1">
      <alignment horizontal="center" vertical="center"/>
      <protection locked="0" hidden="1"/>
    </xf>
    <xf numFmtId="20" fontId="5" fillId="8" borderId="22" xfId="0" applyNumberFormat="1" applyFont="1" applyFill="1" applyBorder="1" applyAlignment="1" applyProtection="1">
      <alignment horizontal="center" vertical="center"/>
      <protection locked="0" hidden="1"/>
    </xf>
    <xf numFmtId="0" fontId="20" fillId="3" borderId="24" xfId="0" applyFont="1" applyFill="1" applyBorder="1" applyAlignment="1" applyProtection="1">
      <alignment horizontal="center" vertical="center"/>
      <protection hidden="1"/>
    </xf>
    <xf numFmtId="20" fontId="20" fillId="3" borderId="25" xfId="0" applyNumberFormat="1" applyFont="1" applyFill="1" applyBorder="1" applyAlignment="1" applyProtection="1">
      <alignment horizontal="center" vertical="center"/>
      <protection hidden="1"/>
    </xf>
    <xf numFmtId="20" fontId="5" fillId="2" borderId="19" xfId="0" applyNumberFormat="1" applyFont="1" applyFill="1" applyBorder="1" applyAlignment="1" applyProtection="1">
      <alignment horizontal="center" vertical="center"/>
      <protection hidden="1"/>
    </xf>
    <xf numFmtId="20" fontId="5" fillId="2" borderId="20" xfId="0" applyNumberFormat="1" applyFont="1" applyFill="1" applyBorder="1" applyAlignment="1" applyProtection="1">
      <alignment horizontal="center" vertical="center"/>
      <protection hidden="1"/>
    </xf>
    <xf numFmtId="20" fontId="5" fillId="2" borderId="22" xfId="0" applyNumberFormat="1" applyFont="1" applyFill="1" applyBorder="1" applyAlignment="1" applyProtection="1">
      <alignment horizontal="center" vertical="center"/>
      <protection hidden="1"/>
    </xf>
    <xf numFmtId="20" fontId="5" fillId="2" borderId="23" xfId="0" applyNumberFormat="1" applyFont="1" applyFill="1" applyBorder="1" applyAlignment="1" applyProtection="1">
      <alignment horizontal="center" vertical="center"/>
      <protection hidden="1"/>
    </xf>
    <xf numFmtId="0" fontId="25" fillId="0" borderId="0" xfId="0" applyFont="1" applyProtection="1">
      <protection hidden="1"/>
    </xf>
    <xf numFmtId="20" fontId="20" fillId="3" borderId="26" xfId="0" applyNumberFormat="1" applyFont="1" applyFill="1" applyBorder="1" applyAlignment="1" applyProtection="1">
      <alignment horizontal="center" vertical="center"/>
      <protection hidden="1"/>
    </xf>
    <xf numFmtId="43" fontId="20" fillId="2" borderId="2" xfId="1" applyFont="1" applyFill="1" applyBorder="1" applyAlignment="1" applyProtection="1">
      <alignment horizontal="center" vertical="center"/>
      <protection hidden="1"/>
    </xf>
    <xf numFmtId="43" fontId="20" fillId="2" borderId="27" xfId="1" applyFont="1" applyFill="1" applyBorder="1" applyAlignment="1" applyProtection="1">
      <alignment horizontal="center" vertical="center"/>
      <protection hidden="1"/>
    </xf>
    <xf numFmtId="43" fontId="20" fillId="2" borderId="4" xfId="1" applyFont="1" applyFill="1" applyBorder="1" applyAlignment="1" applyProtection="1">
      <alignment horizontal="center" vertical="center"/>
      <protection hidden="1"/>
    </xf>
    <xf numFmtId="43" fontId="20" fillId="2" borderId="5" xfId="1" applyFont="1" applyFill="1" applyBorder="1" applyAlignment="1" applyProtection="1">
      <alignment horizontal="center" vertical="center"/>
      <protection hidden="1"/>
    </xf>
    <xf numFmtId="20" fontId="20" fillId="2" borderId="4" xfId="0" applyNumberFormat="1" applyFont="1" applyFill="1" applyBorder="1" applyAlignment="1" applyProtection="1">
      <alignment horizontal="center" vertical="center"/>
      <protection hidden="1"/>
    </xf>
    <xf numFmtId="20" fontId="20" fillId="2" borderId="5" xfId="0" applyNumberFormat="1" applyFont="1" applyFill="1" applyBorder="1" applyAlignment="1" applyProtection="1">
      <alignment horizontal="center" vertical="center"/>
      <protection hidden="1"/>
    </xf>
    <xf numFmtId="20" fontId="20" fillId="2" borderId="26" xfId="0" applyNumberFormat="1" applyFont="1" applyFill="1" applyBorder="1" applyAlignment="1" applyProtection="1">
      <alignment horizontal="center" vertical="center"/>
      <protection hidden="1"/>
    </xf>
    <xf numFmtId="20" fontId="20" fillId="2" borderId="28" xfId="0" applyNumberFormat="1" applyFont="1" applyFill="1" applyBorder="1" applyAlignment="1" applyProtection="1">
      <alignment horizontal="center" vertical="center"/>
      <protection hidden="1"/>
    </xf>
    <xf numFmtId="2" fontId="5" fillId="0" borderId="29" xfId="0" applyNumberFormat="1" applyFont="1" applyBorder="1" applyProtection="1">
      <protection hidden="1"/>
    </xf>
    <xf numFmtId="2" fontId="5" fillId="0" borderId="30" xfId="0" applyNumberFormat="1" applyFont="1" applyBorder="1" applyProtection="1">
      <protection hidden="1"/>
    </xf>
    <xf numFmtId="2" fontId="5" fillId="0" borderId="31" xfId="0" applyNumberFormat="1" applyFont="1" applyBorder="1" applyProtection="1">
      <protection hidden="1"/>
    </xf>
    <xf numFmtId="0" fontId="3" fillId="0" borderId="4" xfId="0" applyFont="1" applyBorder="1" applyAlignment="1" applyProtection="1">
      <alignment horizontal="center" vertical="center"/>
      <protection hidden="1"/>
    </xf>
    <xf numFmtId="165" fontId="5" fillId="10" borderId="15" xfId="1" applyNumberFormat="1" applyFont="1" applyFill="1" applyBorder="1" applyAlignment="1" applyProtection="1">
      <protection locked="0" hidden="1"/>
    </xf>
    <xf numFmtId="1" fontId="5" fillId="0" borderId="63" xfId="0" applyNumberFormat="1" applyFont="1" applyBorder="1" applyAlignment="1" applyProtection="1">
      <alignment horizontal="center"/>
      <protection hidden="1"/>
    </xf>
    <xf numFmtId="1" fontId="5" fillId="0" borderId="38" xfId="0" applyNumberFormat="1" applyFont="1" applyBorder="1" applyAlignment="1" applyProtection="1">
      <alignment horizontal="center"/>
      <protection hidden="1"/>
    </xf>
    <xf numFmtId="2" fontId="5" fillId="0" borderId="6" xfId="0" applyNumberFormat="1" applyFont="1" applyBorder="1" applyAlignment="1" applyProtection="1">
      <alignment horizontal="center"/>
      <protection hidden="1"/>
    </xf>
    <xf numFmtId="2" fontId="5" fillId="0" borderId="7" xfId="0" applyNumberFormat="1" applyFont="1" applyBorder="1" applyAlignment="1" applyProtection="1">
      <alignment horizontal="center"/>
      <protection hidden="1"/>
    </xf>
    <xf numFmtId="2" fontId="5" fillId="0" borderId="4" xfId="0" applyNumberFormat="1" applyFont="1" applyBorder="1" applyAlignment="1" applyProtection="1">
      <alignment horizontal="center"/>
      <protection hidden="1"/>
    </xf>
    <xf numFmtId="2" fontId="5" fillId="0" borderId="2" xfId="0" applyNumberFormat="1" applyFont="1" applyBorder="1" applyAlignment="1" applyProtection="1">
      <alignment horizontal="center"/>
      <protection hidden="1"/>
    </xf>
    <xf numFmtId="2" fontId="5" fillId="0" borderId="27" xfId="0" applyNumberFormat="1" applyFont="1" applyBorder="1" applyAlignment="1" applyProtection="1">
      <alignment horizontal="center"/>
      <protection hidden="1"/>
    </xf>
    <xf numFmtId="2" fontId="5" fillId="0" borderId="5" xfId="0" applyNumberFormat="1" applyFont="1" applyBorder="1" applyAlignment="1" applyProtection="1">
      <alignment horizontal="center"/>
      <protection hidden="1"/>
    </xf>
    <xf numFmtId="2" fontId="5" fillId="0" borderId="1" xfId="0" applyNumberFormat="1" applyFont="1" applyBorder="1" applyAlignment="1" applyProtection="1">
      <alignment horizontal="center"/>
      <protection hidden="1"/>
    </xf>
    <xf numFmtId="2" fontId="19" fillId="3" borderId="7" xfId="0" applyNumberFormat="1" applyFont="1" applyFill="1" applyBorder="1" applyAlignment="1" applyProtection="1">
      <alignment horizontal="center"/>
      <protection hidden="1"/>
    </xf>
    <xf numFmtId="2" fontId="19" fillId="3" borderId="4" xfId="0" applyNumberFormat="1" applyFont="1" applyFill="1" applyBorder="1" applyAlignment="1" applyProtection="1">
      <alignment horizontal="center"/>
      <protection hidden="1"/>
    </xf>
    <xf numFmtId="2" fontId="5" fillId="0" borderId="31" xfId="0" applyNumberFormat="1" applyFont="1" applyBorder="1" applyAlignment="1" applyProtection="1">
      <alignment horizontal="center"/>
      <protection hidden="1"/>
    </xf>
    <xf numFmtId="0" fontId="5" fillId="0" borderId="62" xfId="0" applyFont="1" applyBorder="1" applyAlignment="1" applyProtection="1">
      <alignment horizontal="center"/>
      <protection hidden="1"/>
    </xf>
    <xf numFmtId="0" fontId="5" fillId="0" borderId="62" xfId="0" applyFont="1" applyBorder="1" applyAlignment="1" applyProtection="1">
      <alignment horizontal="center" wrapText="1"/>
      <protection hidden="1"/>
    </xf>
    <xf numFmtId="2" fontId="5" fillId="0" borderId="3" xfId="1" applyNumberFormat="1" applyFont="1" applyFill="1" applyBorder="1" applyAlignment="1" applyProtection="1">
      <alignment horizontal="center"/>
      <protection hidden="1"/>
    </xf>
    <xf numFmtId="2" fontId="5" fillId="0" borderId="6" xfId="1" applyNumberFormat="1" applyFont="1" applyFill="1" applyBorder="1" applyAlignment="1" applyProtection="1">
      <alignment horizontal="center"/>
      <protection hidden="1"/>
    </xf>
    <xf numFmtId="2" fontId="1" fillId="0" borderId="60" xfId="0" applyNumberFormat="1" applyFont="1" applyBorder="1" applyAlignment="1" applyProtection="1">
      <alignment horizontal="center"/>
      <protection hidden="1"/>
    </xf>
    <xf numFmtId="2" fontId="1" fillId="0" borderId="61" xfId="0" applyNumberFormat="1" applyFont="1" applyBorder="1" applyAlignment="1" applyProtection="1">
      <alignment horizontal="center"/>
      <protection hidden="1"/>
    </xf>
    <xf numFmtId="2" fontId="1" fillId="0" borderId="60" xfId="0" applyNumberFormat="1" applyFont="1" applyBorder="1" applyAlignment="1" applyProtection="1">
      <alignment horizontal="center"/>
      <protection locked="0" hidden="1"/>
    </xf>
    <xf numFmtId="2" fontId="1" fillId="0" borderId="61" xfId="0" applyNumberFormat="1" applyFont="1" applyBorder="1" applyAlignment="1" applyProtection="1">
      <alignment horizontal="center"/>
      <protection locked="0" hidden="1"/>
    </xf>
    <xf numFmtId="2" fontId="5" fillId="0" borderId="28" xfId="0" applyNumberFormat="1" applyFont="1" applyBorder="1" applyAlignment="1" applyProtection="1">
      <alignment horizontal="center"/>
      <protection locked="0" hidden="1"/>
    </xf>
    <xf numFmtId="2" fontId="5" fillId="0" borderId="27" xfId="0" applyNumberFormat="1" applyFont="1" applyBorder="1" applyAlignment="1" applyProtection="1">
      <alignment horizontal="center"/>
      <protection locked="0" hidden="1"/>
    </xf>
    <xf numFmtId="0" fontId="2" fillId="0" borderId="42" xfId="0" applyFont="1" applyBorder="1" applyAlignment="1" applyProtection="1">
      <alignment horizontal="center" textRotation="90" wrapText="1"/>
      <protection hidden="1"/>
    </xf>
    <xf numFmtId="0" fontId="2" fillId="0" borderId="10" xfId="0" applyFont="1" applyBorder="1" applyAlignment="1" applyProtection="1">
      <alignment horizontal="center" textRotation="90"/>
      <protection hidden="1"/>
    </xf>
    <xf numFmtId="0" fontId="2" fillId="0" borderId="43" xfId="0" applyFont="1" applyBorder="1" applyAlignment="1" applyProtection="1">
      <alignment horizontal="center" textRotation="90" wrapText="1"/>
      <protection hidden="1"/>
    </xf>
    <xf numFmtId="0" fontId="2" fillId="0" borderId="11" xfId="0" applyFont="1" applyBorder="1" applyAlignment="1" applyProtection="1">
      <alignment horizontal="center" textRotation="90" wrapText="1"/>
      <protection hidden="1"/>
    </xf>
    <xf numFmtId="0" fontId="9" fillId="0" borderId="34" xfId="0" applyFont="1" applyBorder="1" applyAlignment="1" applyProtection="1">
      <alignment horizontal="center" vertical="center" wrapText="1"/>
      <protection hidden="1"/>
    </xf>
    <xf numFmtId="0" fontId="9" fillId="0" borderId="17" xfId="0" applyFont="1" applyBorder="1" applyAlignment="1" applyProtection="1">
      <alignment horizontal="center" vertical="center" wrapText="1"/>
      <protection hidden="1"/>
    </xf>
    <xf numFmtId="0" fontId="9" fillId="0" borderId="49" xfId="0" applyFont="1" applyBorder="1" applyAlignment="1" applyProtection="1">
      <alignment horizontal="center" vertical="center" wrapText="1"/>
      <protection hidden="1"/>
    </xf>
    <xf numFmtId="0" fontId="9" fillId="0" borderId="16"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9" fillId="0" borderId="50" xfId="0" applyFont="1" applyBorder="1" applyAlignment="1" applyProtection="1">
      <alignment horizontal="center" vertical="center" wrapText="1"/>
      <protection hidden="1"/>
    </xf>
    <xf numFmtId="0" fontId="12" fillId="0" borderId="30" xfId="0" applyFont="1" applyBorder="1" applyAlignment="1" applyProtection="1">
      <alignment horizontal="left"/>
      <protection locked="0" hidden="1"/>
    </xf>
    <xf numFmtId="0" fontId="12" fillId="0" borderId="52" xfId="0" applyFont="1" applyBorder="1" applyAlignment="1" applyProtection="1">
      <alignment horizontal="left"/>
      <protection locked="0" hidden="1"/>
    </xf>
    <xf numFmtId="0" fontId="12" fillId="0" borderId="53" xfId="0" applyFont="1" applyBorder="1" applyAlignment="1" applyProtection="1">
      <alignment horizontal="left"/>
      <protection locked="0" hidden="1"/>
    </xf>
    <xf numFmtId="0" fontId="12" fillId="0" borderId="30" xfId="0" applyFont="1" applyBorder="1" applyAlignment="1" applyProtection="1">
      <alignment horizontal="center"/>
      <protection locked="0" hidden="1"/>
    </xf>
    <xf numFmtId="0" fontId="12" fillId="0" borderId="52" xfId="0" applyFont="1" applyBorder="1" applyAlignment="1" applyProtection="1">
      <alignment horizontal="center"/>
      <protection locked="0" hidden="1"/>
    </xf>
    <xf numFmtId="0" fontId="12" fillId="0" borderId="54" xfId="0" applyFont="1" applyBorder="1" applyAlignment="1" applyProtection="1">
      <alignment horizontal="center"/>
      <protection locked="0" hidden="1"/>
    </xf>
    <xf numFmtId="0" fontId="12" fillId="0" borderId="12" xfId="0" applyFont="1" applyBorder="1" applyAlignment="1" applyProtection="1">
      <alignment horizontal="left"/>
      <protection locked="0" hidden="1"/>
    </xf>
    <xf numFmtId="0" fontId="12" fillId="0" borderId="55" xfId="0" applyFont="1" applyBorder="1" applyProtection="1">
      <protection locked="0" hidden="1"/>
    </xf>
    <xf numFmtId="0" fontId="12" fillId="0" borderId="56" xfId="0" applyFont="1" applyBorder="1" applyProtection="1">
      <protection locked="0" hidden="1"/>
    </xf>
    <xf numFmtId="0" fontId="12" fillId="0" borderId="57" xfId="0" applyFont="1" applyBorder="1" applyProtection="1">
      <protection locked="0" hidden="1"/>
    </xf>
    <xf numFmtId="0" fontId="12" fillId="0" borderId="0" xfId="0" applyFont="1" applyProtection="1">
      <protection locked="0" hidden="1"/>
    </xf>
    <xf numFmtId="0" fontId="12" fillId="0" borderId="50" xfId="0" applyFont="1" applyBorder="1" applyProtection="1">
      <protection locked="0" hidden="1"/>
    </xf>
    <xf numFmtId="14" fontId="12" fillId="0" borderId="12" xfId="0" applyNumberFormat="1" applyFont="1" applyBorder="1" applyAlignment="1" applyProtection="1">
      <alignment horizontal="left"/>
      <protection locked="0" hidden="1"/>
    </xf>
    <xf numFmtId="43" fontId="2" fillId="0" borderId="12" xfId="1" applyFont="1" applyFill="1" applyBorder="1" applyAlignment="1" applyProtection="1">
      <alignment horizontal="center" vertical="center"/>
      <protection locked="0" hidden="1"/>
    </xf>
    <xf numFmtId="43" fontId="2" fillId="0" borderId="58" xfId="1" applyFont="1" applyFill="1" applyBorder="1" applyAlignment="1" applyProtection="1">
      <alignment horizontal="center" vertical="center"/>
      <protection locked="0" hidden="1"/>
    </xf>
    <xf numFmtId="43" fontId="2" fillId="0" borderId="57" xfId="1" applyFont="1" applyFill="1" applyBorder="1" applyAlignment="1" applyProtection="1">
      <alignment horizontal="center" vertical="center"/>
      <protection locked="0" hidden="1"/>
    </xf>
    <xf numFmtId="43" fontId="2" fillId="0" borderId="59" xfId="1" applyFont="1" applyFill="1" applyBorder="1" applyAlignment="1" applyProtection="1">
      <alignment horizontal="center" vertical="center"/>
      <protection locked="0" hidden="1"/>
    </xf>
    <xf numFmtId="0" fontId="11" fillId="0" borderId="12" xfId="0" applyFont="1" applyBorder="1" applyAlignment="1" applyProtection="1">
      <alignment horizontal="left" vertical="center" wrapText="1"/>
      <protection hidden="1"/>
    </xf>
    <xf numFmtId="0" fontId="15" fillId="0" borderId="55" xfId="0" applyFont="1" applyBorder="1" applyAlignment="1" applyProtection="1">
      <alignment horizontal="left" vertical="center" wrapText="1"/>
      <protection hidden="1"/>
    </xf>
    <xf numFmtId="0" fontId="15" fillId="0" borderId="56" xfId="0" applyFont="1" applyBorder="1" applyAlignment="1" applyProtection="1">
      <alignment horizontal="left" vertical="center" wrapText="1"/>
      <protection hidden="1"/>
    </xf>
    <xf numFmtId="0" fontId="15" fillId="0" borderId="57" xfId="0" applyFont="1" applyBorder="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5" fillId="0" borderId="50" xfId="0" applyFont="1" applyBorder="1" applyAlignment="1" applyProtection="1">
      <alignment horizontal="left" vertical="center" wrapText="1"/>
      <protection hidden="1"/>
    </xf>
    <xf numFmtId="0" fontId="13" fillId="0" borderId="42" xfId="0" applyFont="1" applyBorder="1" applyAlignment="1" applyProtection="1">
      <alignment horizontal="center" vertical="center"/>
      <protection hidden="1"/>
    </xf>
    <xf numFmtId="0" fontId="13" fillId="0" borderId="10" xfId="0" applyFont="1" applyBorder="1" applyAlignment="1" applyProtection="1">
      <alignment horizontal="center" vertical="center"/>
      <protection hidden="1"/>
    </xf>
    <xf numFmtId="0" fontId="13" fillId="7" borderId="43" xfId="0" applyFont="1" applyFill="1" applyBorder="1" applyAlignment="1" applyProtection="1">
      <alignment horizontal="center" vertical="center"/>
      <protection hidden="1"/>
    </xf>
    <xf numFmtId="0" fontId="13" fillId="7" borderId="11" xfId="0" applyFont="1" applyFill="1" applyBorder="1" applyAlignment="1" applyProtection="1">
      <alignment horizontal="center" vertical="center"/>
      <protection hidden="1"/>
    </xf>
    <xf numFmtId="0" fontId="13" fillId="0" borderId="43" xfId="0" applyFont="1" applyBorder="1" applyAlignment="1" applyProtection="1">
      <alignment horizontal="center" vertical="center"/>
      <protection hidden="1"/>
    </xf>
    <xf numFmtId="0" fontId="13" fillId="0" borderId="11" xfId="0" applyFont="1" applyBorder="1" applyAlignment="1" applyProtection="1">
      <alignment horizontal="center" vertical="center"/>
      <protection hidden="1"/>
    </xf>
    <xf numFmtId="0" fontId="2" fillId="0" borderId="46" xfId="0" applyFont="1" applyBorder="1" applyAlignment="1" applyProtection="1">
      <alignment horizontal="center" textRotation="90"/>
      <protection hidden="1"/>
    </xf>
    <xf numFmtId="0" fontId="2" fillId="0" borderId="47" xfId="0" applyFont="1" applyBorder="1" applyAlignment="1" applyProtection="1">
      <alignment horizontal="center" textRotation="90"/>
      <protection hidden="1"/>
    </xf>
    <xf numFmtId="0" fontId="2" fillId="0" borderId="49" xfId="0" applyFont="1" applyBorder="1" applyAlignment="1" applyProtection="1">
      <alignment horizontal="center" textRotation="90" wrapText="1"/>
      <protection hidden="1"/>
    </xf>
    <xf numFmtId="0" fontId="2" fillId="0" borderId="50" xfId="0" applyFont="1" applyBorder="1" applyAlignment="1" applyProtection="1">
      <alignment horizontal="center" textRotation="90" wrapText="1"/>
      <protection hidden="1"/>
    </xf>
    <xf numFmtId="0" fontId="2" fillId="0" borderId="32" xfId="0" applyFont="1" applyBorder="1" applyAlignment="1" applyProtection="1">
      <alignment horizontal="center" textRotation="90" wrapText="1"/>
      <protection hidden="1"/>
    </xf>
    <xf numFmtId="0" fontId="2" fillId="0" borderId="33" xfId="0" applyFont="1" applyBorder="1" applyAlignment="1" applyProtection="1">
      <alignment horizontal="center" textRotation="90" wrapText="1"/>
      <protection hidden="1"/>
    </xf>
    <xf numFmtId="0" fontId="2" fillId="0" borderId="46" xfId="0" applyFont="1" applyBorder="1" applyAlignment="1" applyProtection="1">
      <alignment horizontal="center" textRotation="90" wrapText="1"/>
      <protection hidden="1"/>
    </xf>
    <xf numFmtId="0" fontId="2" fillId="0" borderId="47" xfId="0" applyFont="1" applyBorder="1" applyAlignment="1" applyProtection="1">
      <alignment horizontal="center" textRotation="90" wrapText="1"/>
      <protection hidden="1"/>
    </xf>
    <xf numFmtId="0" fontId="2" fillId="0" borderId="51" xfId="0" applyFont="1" applyBorder="1" applyAlignment="1" applyProtection="1">
      <alignment horizontal="center" textRotation="90" wrapText="1"/>
      <protection hidden="1"/>
    </xf>
    <xf numFmtId="2" fontId="5" fillId="0" borderId="29" xfId="0" applyNumberFormat="1" applyFont="1" applyBorder="1" applyAlignment="1" applyProtection="1">
      <alignment horizontal="center"/>
      <protection hidden="1"/>
    </xf>
    <xf numFmtId="2" fontId="5" fillId="0" borderId="2" xfId="1" applyNumberFormat="1" applyFont="1" applyFill="1" applyBorder="1" applyAlignment="1" applyProtection="1">
      <alignment horizontal="center"/>
      <protection hidden="1"/>
    </xf>
    <xf numFmtId="2" fontId="5" fillId="0" borderId="4" xfId="1" applyNumberFormat="1" applyFont="1" applyFill="1" applyBorder="1" applyAlignment="1" applyProtection="1">
      <alignment horizontal="center"/>
      <protection hidden="1"/>
    </xf>
    <xf numFmtId="0" fontId="2" fillId="0" borderId="42" xfId="0" applyFont="1" applyBorder="1" applyAlignment="1" applyProtection="1">
      <alignment horizontal="center" textRotation="90"/>
      <protection hidden="1"/>
    </xf>
    <xf numFmtId="0" fontId="2" fillId="0" borderId="17" xfId="0" applyFont="1" applyBorder="1" applyAlignment="1" applyProtection="1">
      <alignment horizontal="center" textRotation="90" wrapText="1"/>
      <protection hidden="1"/>
    </xf>
    <xf numFmtId="0" fontId="2" fillId="0" borderId="0" xfId="0" applyFont="1" applyAlignment="1" applyProtection="1">
      <alignment horizontal="center" textRotation="90" wrapText="1"/>
      <protection hidden="1"/>
    </xf>
    <xf numFmtId="2" fontId="5" fillId="0" borderId="3" xfId="0" applyNumberFormat="1" applyFont="1" applyBorder="1" applyAlignment="1" applyProtection="1">
      <alignment horizontal="center"/>
      <protection hidden="1"/>
    </xf>
    <xf numFmtId="0" fontId="13" fillId="0" borderId="16" xfId="0" applyFont="1" applyBorder="1" applyAlignment="1" applyProtection="1">
      <alignment horizontal="center" vertical="center"/>
      <protection hidden="1"/>
    </xf>
    <xf numFmtId="0" fontId="13" fillId="0" borderId="24" xfId="0" applyFont="1" applyBorder="1" applyAlignment="1" applyProtection="1">
      <alignment horizontal="center" vertical="center"/>
      <protection hidden="1"/>
    </xf>
    <xf numFmtId="2" fontId="5" fillId="0" borderId="1" xfId="1" applyNumberFormat="1" applyFont="1" applyFill="1" applyBorder="1" applyAlignment="1" applyProtection="1">
      <alignment horizontal="center"/>
      <protection hidden="1"/>
    </xf>
    <xf numFmtId="2" fontId="5" fillId="0" borderId="7" xfId="1" applyNumberFormat="1" applyFont="1" applyFill="1" applyBorder="1" applyAlignment="1" applyProtection="1">
      <alignment horizontal="center"/>
      <protection hidden="1"/>
    </xf>
    <xf numFmtId="2" fontId="5" fillId="0" borderId="12" xfId="0" applyNumberFormat="1" applyFont="1" applyBorder="1" applyAlignment="1" applyProtection="1">
      <alignment horizontal="center"/>
      <protection hidden="1"/>
    </xf>
    <xf numFmtId="2" fontId="5" fillId="0" borderId="41" xfId="0" applyNumberFormat="1" applyFont="1" applyBorder="1" applyAlignment="1" applyProtection="1">
      <alignment horizontal="center"/>
      <protection hidden="1"/>
    </xf>
    <xf numFmtId="164" fontId="17" fillId="0" borderId="0" xfId="0" applyNumberFormat="1" applyFont="1" applyAlignment="1" applyProtection="1">
      <alignment horizontal="right"/>
      <protection hidden="1"/>
    </xf>
    <xf numFmtId="0" fontId="13" fillId="0" borderId="32" xfId="0" applyFont="1" applyBorder="1" applyAlignment="1" applyProtection="1">
      <alignment horizontal="center" vertical="center"/>
      <protection hidden="1"/>
    </xf>
    <xf numFmtId="0" fontId="13" fillId="0" borderId="33" xfId="0" applyFont="1" applyBorder="1" applyAlignment="1" applyProtection="1">
      <alignment horizontal="center" vertical="center"/>
      <protection hidden="1"/>
    </xf>
    <xf numFmtId="0" fontId="4" fillId="10" borderId="15" xfId="0" applyFont="1" applyFill="1" applyBorder="1" applyAlignment="1" applyProtection="1">
      <alignment horizontal="center" wrapText="1"/>
      <protection hidden="1"/>
    </xf>
    <xf numFmtId="0" fontId="4" fillId="10" borderId="40" xfId="0" applyFont="1" applyFill="1" applyBorder="1" applyAlignment="1" applyProtection="1">
      <alignment horizontal="center" wrapText="1"/>
      <protection hidden="1"/>
    </xf>
    <xf numFmtId="0" fontId="2" fillId="0" borderId="48" xfId="0" applyFont="1" applyBorder="1" applyAlignment="1" applyProtection="1">
      <alignment horizontal="center" textRotation="90" wrapText="1"/>
      <protection hidden="1"/>
    </xf>
    <xf numFmtId="2" fontId="5" fillId="0" borderId="3" xfId="0" applyNumberFormat="1" applyFont="1" applyBorder="1" applyAlignment="1" applyProtection="1">
      <alignment horizontal="center"/>
      <protection locked="0" hidden="1"/>
    </xf>
    <xf numFmtId="2" fontId="5" fillId="0" borderId="9" xfId="1" applyNumberFormat="1" applyFont="1" applyFill="1" applyBorder="1" applyAlignment="1" applyProtection="1">
      <alignment horizontal="center"/>
      <protection hidden="1"/>
    </xf>
    <xf numFmtId="2" fontId="5" fillId="0" borderId="30" xfId="0" applyNumberFormat="1" applyFont="1" applyBorder="1" applyAlignment="1" applyProtection="1">
      <alignment horizontal="center"/>
      <protection locked="0" hidden="1"/>
    </xf>
    <xf numFmtId="2" fontId="5" fillId="0" borderId="41" xfId="1" applyNumberFormat="1" applyFont="1" applyFill="1" applyBorder="1" applyAlignment="1" applyProtection="1">
      <alignment horizontal="center"/>
      <protection hidden="1"/>
    </xf>
    <xf numFmtId="0" fontId="13" fillId="0" borderId="34" xfId="0" applyFont="1" applyBorder="1" applyAlignment="1" applyProtection="1">
      <alignment horizontal="center" vertical="center"/>
      <protection hidden="1"/>
    </xf>
    <xf numFmtId="2" fontId="5" fillId="0" borderId="44" xfId="0" applyNumberFormat="1" applyFont="1" applyBorder="1" applyAlignment="1" applyProtection="1">
      <alignment horizontal="center"/>
      <protection hidden="1"/>
    </xf>
    <xf numFmtId="2" fontId="5" fillId="0" borderId="45" xfId="0" applyNumberFormat="1" applyFont="1" applyBorder="1" applyAlignment="1" applyProtection="1">
      <alignment horizontal="center"/>
      <protection hidden="1"/>
    </xf>
    <xf numFmtId="0" fontId="2" fillId="0" borderId="32" xfId="0" applyFont="1" applyBorder="1" applyAlignment="1" applyProtection="1">
      <alignment horizontal="center" textRotation="90"/>
      <protection hidden="1"/>
    </xf>
    <xf numFmtId="0" fontId="2" fillId="0" borderId="33" xfId="0" applyFont="1" applyBorder="1" applyAlignment="1" applyProtection="1">
      <alignment horizontal="center" textRotation="90"/>
      <protection hidden="1"/>
    </xf>
    <xf numFmtId="165" fontId="5" fillId="9" borderId="34" xfId="1" applyNumberFormat="1" applyFont="1" applyFill="1" applyBorder="1" applyAlignment="1" applyProtection="1">
      <alignment horizontal="justify" vertical="justify" wrapText="1"/>
      <protection hidden="1"/>
    </xf>
    <xf numFmtId="0" fontId="0" fillId="0" borderId="17" xfId="0" applyBorder="1" applyProtection="1">
      <protection hidden="1"/>
    </xf>
    <xf numFmtId="0" fontId="0" fillId="0" borderId="35" xfId="0" applyBorder="1" applyProtection="1">
      <protection hidden="1"/>
    </xf>
    <xf numFmtId="0" fontId="0" fillId="0" borderId="24" xfId="0" applyBorder="1" applyProtection="1">
      <protection hidden="1"/>
    </xf>
    <xf numFmtId="0" fontId="0" fillId="0" borderId="36" xfId="0" applyBorder="1" applyProtection="1">
      <protection hidden="1"/>
    </xf>
    <xf numFmtId="0" fontId="0" fillId="0" borderId="37" xfId="0" applyBorder="1" applyProtection="1">
      <protection hidden="1"/>
    </xf>
    <xf numFmtId="0" fontId="4" fillId="10" borderId="39" xfId="0" applyFont="1" applyFill="1" applyBorder="1" applyAlignment="1" applyProtection="1">
      <alignment horizontal="center" wrapText="1"/>
      <protection hidden="1"/>
    </xf>
    <xf numFmtId="0" fontId="2" fillId="0" borderId="43" xfId="0" applyFont="1" applyBorder="1" applyAlignment="1" applyProtection="1">
      <alignment horizontal="center" textRotation="90"/>
      <protection hidden="1"/>
    </xf>
    <xf numFmtId="0" fontId="2" fillId="0" borderId="11" xfId="0" applyFont="1" applyBorder="1" applyAlignment="1" applyProtection="1">
      <alignment horizontal="center" textRotation="90"/>
      <protection hidden="1"/>
    </xf>
  </cellXfs>
  <cellStyles count="2">
    <cellStyle name="Komma" xfId="1" builtinId="3"/>
    <cellStyle name="Standard" xfId="0" builtinId="0"/>
  </cellStyles>
  <dxfs count="5">
    <dxf>
      <font>
        <b val="0"/>
        <i val="0"/>
        <condense val="0"/>
        <extend val="0"/>
        <color indexed="10"/>
      </font>
      <fill>
        <patternFill>
          <bgColor indexed="13"/>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57150</xdr:colOff>
      <xdr:row>109</xdr:row>
      <xdr:rowOff>19050</xdr:rowOff>
    </xdr:from>
    <xdr:to>
      <xdr:col>19</xdr:col>
      <xdr:colOff>104775</xdr:colOff>
      <xdr:row>112</xdr:row>
      <xdr:rowOff>95250</xdr:rowOff>
    </xdr:to>
    <xdr:grpSp>
      <xdr:nvGrpSpPr>
        <xdr:cNvPr id="1127" name="Group 3">
          <a:extLst>
            <a:ext uri="{FF2B5EF4-FFF2-40B4-BE49-F238E27FC236}">
              <a16:creationId xmlns:a16="http://schemas.microsoft.com/office/drawing/2014/main" id="{00000000-0008-0000-0000-000067040000}"/>
            </a:ext>
          </a:extLst>
        </xdr:cNvPr>
        <xdr:cNvGrpSpPr>
          <a:grpSpLocks/>
        </xdr:cNvGrpSpPr>
      </xdr:nvGrpSpPr>
      <xdr:grpSpPr bwMode="auto">
        <a:xfrm>
          <a:off x="3486150" y="10772775"/>
          <a:ext cx="3048000" cy="523875"/>
          <a:chOff x="352" y="8"/>
          <a:chExt cx="263" cy="51"/>
        </a:xfrm>
      </xdr:grpSpPr>
      <xdr:sp macro="" textlink="">
        <xdr:nvSpPr>
          <xdr:cNvPr id="1140" name="Rectangle 4">
            <a:extLst>
              <a:ext uri="{FF2B5EF4-FFF2-40B4-BE49-F238E27FC236}">
                <a16:creationId xmlns:a16="http://schemas.microsoft.com/office/drawing/2014/main" id="{00000000-0008-0000-0000-000074040000}"/>
              </a:ext>
            </a:extLst>
          </xdr:cNvPr>
          <xdr:cNvSpPr>
            <a:spLocks noChangeArrowheads="1"/>
          </xdr:cNvSpPr>
        </xdr:nvSpPr>
        <xdr:spPr bwMode="auto">
          <a:xfrm>
            <a:off x="352" y="15"/>
            <a:ext cx="263" cy="44"/>
          </a:xfrm>
          <a:prstGeom prst="rect">
            <a:avLst/>
          </a:prstGeom>
          <a:solidFill>
            <a:srgbClr val="FFFFFF"/>
          </a:solidFill>
          <a:ln w="9525">
            <a:solidFill>
              <a:srgbClr val="000000"/>
            </a:solidFill>
            <a:miter lim="800000"/>
            <a:headEnd/>
            <a:tailEnd/>
          </a:ln>
        </xdr:spPr>
      </xdr:sp>
      <xdr:sp macro="" textlink="">
        <xdr:nvSpPr>
          <xdr:cNvPr id="2053" name="Rectangle 5">
            <a:extLst>
              <a:ext uri="{FF2B5EF4-FFF2-40B4-BE49-F238E27FC236}">
                <a16:creationId xmlns:a16="http://schemas.microsoft.com/office/drawing/2014/main" id="{00000000-0008-0000-0000-000005080000}"/>
              </a:ext>
            </a:extLst>
          </xdr:cNvPr>
          <xdr:cNvSpPr>
            <a:spLocks noChangeArrowheads="1"/>
          </xdr:cNvSpPr>
        </xdr:nvSpPr>
        <xdr:spPr bwMode="auto">
          <a:xfrm>
            <a:off x="359" y="8"/>
            <a:ext cx="121" cy="18"/>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de-CH" sz="1000" b="0" i="0" u="none" strike="noStrike" baseline="0">
                <a:solidFill>
                  <a:srgbClr val="000000"/>
                </a:solidFill>
                <a:latin typeface="Arial"/>
                <a:cs typeface="Arial"/>
              </a:rPr>
              <a:t>Firma datore di lavoro</a:t>
            </a:r>
          </a:p>
        </xdr:txBody>
      </xdr:sp>
    </xdr:grpSp>
    <xdr:clientData/>
  </xdr:twoCellAnchor>
  <xdr:twoCellAnchor>
    <xdr:from>
      <xdr:col>19</xdr:col>
      <xdr:colOff>200025</xdr:colOff>
      <xdr:row>109</xdr:row>
      <xdr:rowOff>19050</xdr:rowOff>
    </xdr:from>
    <xdr:to>
      <xdr:col>28</xdr:col>
      <xdr:colOff>323850</xdr:colOff>
      <xdr:row>112</xdr:row>
      <xdr:rowOff>95250</xdr:rowOff>
    </xdr:to>
    <xdr:grpSp>
      <xdr:nvGrpSpPr>
        <xdr:cNvPr id="1128" name="Group 12">
          <a:extLst>
            <a:ext uri="{FF2B5EF4-FFF2-40B4-BE49-F238E27FC236}">
              <a16:creationId xmlns:a16="http://schemas.microsoft.com/office/drawing/2014/main" id="{00000000-0008-0000-0000-000068040000}"/>
            </a:ext>
          </a:extLst>
        </xdr:cNvPr>
        <xdr:cNvGrpSpPr>
          <a:grpSpLocks/>
        </xdr:cNvGrpSpPr>
      </xdr:nvGrpSpPr>
      <xdr:grpSpPr bwMode="auto">
        <a:xfrm>
          <a:off x="6629400" y="10772775"/>
          <a:ext cx="3209925" cy="523875"/>
          <a:chOff x="352" y="8"/>
          <a:chExt cx="263" cy="51"/>
        </a:xfrm>
      </xdr:grpSpPr>
      <xdr:sp macro="" textlink="">
        <xdr:nvSpPr>
          <xdr:cNvPr id="1138" name="Rectangle 13">
            <a:extLst>
              <a:ext uri="{FF2B5EF4-FFF2-40B4-BE49-F238E27FC236}">
                <a16:creationId xmlns:a16="http://schemas.microsoft.com/office/drawing/2014/main" id="{00000000-0008-0000-0000-000072040000}"/>
              </a:ext>
            </a:extLst>
          </xdr:cNvPr>
          <xdr:cNvSpPr>
            <a:spLocks noChangeArrowheads="1"/>
          </xdr:cNvSpPr>
        </xdr:nvSpPr>
        <xdr:spPr bwMode="auto">
          <a:xfrm>
            <a:off x="352" y="15"/>
            <a:ext cx="263" cy="44"/>
          </a:xfrm>
          <a:prstGeom prst="rect">
            <a:avLst/>
          </a:prstGeom>
          <a:solidFill>
            <a:srgbClr val="FFFFFF"/>
          </a:solidFill>
          <a:ln w="9525">
            <a:solidFill>
              <a:srgbClr val="000000"/>
            </a:solidFill>
            <a:miter lim="800000"/>
            <a:headEnd/>
            <a:tailEnd/>
          </a:ln>
        </xdr:spPr>
      </xdr:sp>
      <xdr:sp macro="" textlink="">
        <xdr:nvSpPr>
          <xdr:cNvPr id="2062" name="Rectangle 14">
            <a:extLst>
              <a:ext uri="{FF2B5EF4-FFF2-40B4-BE49-F238E27FC236}">
                <a16:creationId xmlns:a16="http://schemas.microsoft.com/office/drawing/2014/main" id="{00000000-0008-0000-0000-00000E080000}"/>
              </a:ext>
            </a:extLst>
          </xdr:cNvPr>
          <xdr:cNvSpPr>
            <a:spLocks noChangeArrowheads="1"/>
          </xdr:cNvSpPr>
        </xdr:nvSpPr>
        <xdr:spPr bwMode="auto">
          <a:xfrm>
            <a:off x="359" y="8"/>
            <a:ext cx="122" cy="18"/>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de-CH" sz="1000" b="0" i="0" u="none" strike="noStrike" baseline="0">
                <a:solidFill>
                  <a:srgbClr val="000000"/>
                </a:solidFill>
                <a:latin typeface="Arial"/>
                <a:cs typeface="Arial"/>
              </a:rPr>
              <a:t>Firma collaboratore</a:t>
            </a:r>
          </a:p>
        </xdr:txBody>
      </xdr:sp>
    </xdr:grpSp>
    <xdr:clientData/>
  </xdr:twoCellAnchor>
  <xdr:twoCellAnchor>
    <xdr:from>
      <xdr:col>9</xdr:col>
      <xdr:colOff>17302</xdr:colOff>
      <xdr:row>0</xdr:row>
      <xdr:rowOff>17301</xdr:rowOff>
    </xdr:from>
    <xdr:to>
      <xdr:col>17</xdr:col>
      <xdr:colOff>339532</xdr:colOff>
      <xdr:row>0</xdr:row>
      <xdr:rowOff>207801</xdr:rowOff>
    </xdr:to>
    <xdr:sp macro="" textlink="">
      <xdr:nvSpPr>
        <xdr:cNvPr id="2073" name="Rectangle 25">
          <a:extLst>
            <a:ext uri="{FF2B5EF4-FFF2-40B4-BE49-F238E27FC236}">
              <a16:creationId xmlns:a16="http://schemas.microsoft.com/office/drawing/2014/main" id="{00000000-0008-0000-0000-000019080000}"/>
            </a:ext>
          </a:extLst>
        </xdr:cNvPr>
        <xdr:cNvSpPr>
          <a:spLocks noChangeArrowheads="1"/>
        </xdr:cNvSpPr>
      </xdr:nvSpPr>
      <xdr:spPr bwMode="auto">
        <a:xfrm>
          <a:off x="3202669" y="17301"/>
          <a:ext cx="3059210" cy="190500"/>
        </a:xfrm>
        <a:prstGeom prst="rect">
          <a:avLst/>
        </a:prstGeom>
        <a:solidFill>
          <a:schemeClr val="bg1">
            <a:lumMod val="85000"/>
          </a:schemeClr>
        </a:solidFill>
        <a:ln w="9525">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Anno *</a:t>
          </a:r>
        </a:p>
      </xdr:txBody>
    </xdr:sp>
    <xdr:clientData/>
  </xdr:twoCellAnchor>
  <xdr:twoCellAnchor>
    <xdr:from>
      <xdr:col>9</xdr:col>
      <xdr:colOff>17302</xdr:colOff>
      <xdr:row>1</xdr:row>
      <xdr:rowOff>17301</xdr:rowOff>
    </xdr:from>
    <xdr:to>
      <xdr:col>17</xdr:col>
      <xdr:colOff>339532</xdr:colOff>
      <xdr:row>1</xdr:row>
      <xdr:rowOff>188751</xdr:rowOff>
    </xdr:to>
    <xdr:sp macro="" textlink="">
      <xdr:nvSpPr>
        <xdr:cNvPr id="2074" name="Rectangle 26">
          <a:extLst>
            <a:ext uri="{FF2B5EF4-FFF2-40B4-BE49-F238E27FC236}">
              <a16:creationId xmlns:a16="http://schemas.microsoft.com/office/drawing/2014/main" id="{00000000-0008-0000-0000-00001A080000}"/>
            </a:ext>
          </a:extLst>
        </xdr:cNvPr>
        <xdr:cNvSpPr>
          <a:spLocks noChangeArrowheads="1"/>
        </xdr:cNvSpPr>
      </xdr:nvSpPr>
      <xdr:spPr bwMode="auto">
        <a:xfrm>
          <a:off x="3202669" y="566770"/>
          <a:ext cx="3059210" cy="171450"/>
        </a:xfrm>
        <a:prstGeom prst="rect">
          <a:avLst/>
        </a:prstGeom>
        <a:solidFill>
          <a:schemeClr val="bg1">
            <a:lumMod val="85000"/>
          </a:schemeClr>
        </a:solidFill>
        <a:ln w="9525" algn="ctr">
          <a:noFill/>
          <a:miter lim="800000"/>
          <a:headEnd/>
          <a:tailEnd/>
        </a:ln>
        <a:effectLst/>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Collaboratore *</a:t>
          </a:r>
        </a:p>
      </xdr:txBody>
    </xdr:sp>
    <xdr:clientData/>
  </xdr:twoCellAnchor>
  <xdr:twoCellAnchor>
    <xdr:from>
      <xdr:col>18</xdr:col>
      <xdr:colOff>19050</xdr:colOff>
      <xdr:row>0</xdr:row>
      <xdr:rowOff>19893</xdr:rowOff>
    </xdr:from>
    <xdr:to>
      <xdr:col>31</xdr:col>
      <xdr:colOff>336939</xdr:colOff>
      <xdr:row>0</xdr:row>
      <xdr:rowOff>209939</xdr:rowOff>
    </xdr:to>
    <xdr:sp macro="" textlink="">
      <xdr:nvSpPr>
        <xdr:cNvPr id="2075" name="Rectangle 27">
          <a:extLst>
            <a:ext uri="{FF2B5EF4-FFF2-40B4-BE49-F238E27FC236}">
              <a16:creationId xmlns:a16="http://schemas.microsoft.com/office/drawing/2014/main" id="{00000000-0008-0000-0000-00001B080000}"/>
            </a:ext>
          </a:extLst>
        </xdr:cNvPr>
        <xdr:cNvSpPr>
          <a:spLocks noChangeArrowheads="1"/>
        </xdr:cNvSpPr>
      </xdr:nvSpPr>
      <xdr:spPr bwMode="auto">
        <a:xfrm>
          <a:off x="6283519" y="19893"/>
          <a:ext cx="4765481" cy="190046"/>
        </a:xfrm>
        <a:prstGeom prst="rect">
          <a:avLst/>
        </a:prstGeom>
        <a:solidFill>
          <a:schemeClr val="bg1">
            <a:lumMod val="85000"/>
          </a:schemeClr>
        </a:solidFill>
        <a:ln w="9525" algn="ctr">
          <a:noFill/>
          <a:miter lim="800000"/>
          <a:headEnd/>
          <a:tailEnd/>
        </a:ln>
        <a:effectLst/>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Azienda *</a:t>
          </a:r>
        </a:p>
      </xdr:txBody>
    </xdr:sp>
    <xdr:clientData/>
  </xdr:twoCellAnchor>
  <xdr:twoCellAnchor>
    <xdr:from>
      <xdr:col>28</xdr:col>
      <xdr:colOff>1415</xdr:colOff>
      <xdr:row>2</xdr:row>
      <xdr:rowOff>133350</xdr:rowOff>
    </xdr:from>
    <xdr:to>
      <xdr:col>29</xdr:col>
      <xdr:colOff>289755</xdr:colOff>
      <xdr:row>2</xdr:row>
      <xdr:rowOff>133350</xdr:rowOff>
    </xdr:to>
    <xdr:sp macro="" textlink="">
      <xdr:nvSpPr>
        <xdr:cNvPr id="1132" name="Line 28">
          <a:extLst>
            <a:ext uri="{FF2B5EF4-FFF2-40B4-BE49-F238E27FC236}">
              <a16:creationId xmlns:a16="http://schemas.microsoft.com/office/drawing/2014/main" id="{00000000-0008-0000-0000-00006C040000}"/>
            </a:ext>
          </a:extLst>
        </xdr:cNvPr>
        <xdr:cNvSpPr>
          <a:spLocks noChangeShapeType="1"/>
        </xdr:cNvSpPr>
      </xdr:nvSpPr>
      <xdr:spPr bwMode="auto">
        <a:xfrm flipV="1">
          <a:off x="9679527" y="959443"/>
          <a:ext cx="630172" cy="0"/>
        </a:xfrm>
        <a:prstGeom prst="line">
          <a:avLst/>
        </a:prstGeom>
        <a:noFill/>
        <a:ln w="9525">
          <a:solidFill>
            <a:srgbClr val="000000"/>
          </a:solidFill>
          <a:round/>
          <a:headEnd/>
          <a:tailEnd type="triangle" w="med" len="med"/>
        </a:ln>
      </xdr:spPr>
    </xdr:sp>
    <xdr:clientData/>
  </xdr:twoCellAnchor>
  <xdr:twoCellAnchor>
    <xdr:from>
      <xdr:col>36</xdr:col>
      <xdr:colOff>92664</xdr:colOff>
      <xdr:row>4</xdr:row>
      <xdr:rowOff>180975</xdr:rowOff>
    </xdr:from>
    <xdr:to>
      <xdr:col>37</xdr:col>
      <xdr:colOff>359364</xdr:colOff>
      <xdr:row>4</xdr:row>
      <xdr:rowOff>180975</xdr:rowOff>
    </xdr:to>
    <xdr:sp macro="" textlink="">
      <xdr:nvSpPr>
        <xdr:cNvPr id="1133" name="14000">
          <a:extLst>
            <a:ext uri="{FF2B5EF4-FFF2-40B4-BE49-F238E27FC236}">
              <a16:creationId xmlns:a16="http://schemas.microsoft.com/office/drawing/2014/main" id="{00000000-0008-0000-0000-00006D040000}"/>
            </a:ext>
          </a:extLst>
        </xdr:cNvPr>
        <xdr:cNvSpPr>
          <a:spLocks noChangeShapeType="1"/>
        </xdr:cNvSpPr>
      </xdr:nvSpPr>
      <xdr:spPr bwMode="auto">
        <a:xfrm>
          <a:off x="12790290" y="1683611"/>
          <a:ext cx="665504" cy="0"/>
        </a:xfrm>
        <a:prstGeom prst="line">
          <a:avLst/>
        </a:prstGeom>
        <a:noFill/>
        <a:ln w="9525">
          <a:solidFill>
            <a:srgbClr val="000000"/>
          </a:solidFill>
          <a:round/>
          <a:headEnd/>
          <a:tailEnd type="triangle" w="med" len="med"/>
        </a:ln>
      </xdr:spPr>
    </xdr:sp>
    <xdr:clientData/>
  </xdr:twoCellAnchor>
  <xdr:twoCellAnchor>
    <xdr:from>
      <xdr:col>18</xdr:col>
      <xdr:colOff>17301</xdr:colOff>
      <xdr:row>1</xdr:row>
      <xdr:rowOff>19893</xdr:rowOff>
    </xdr:from>
    <xdr:to>
      <xdr:col>21</xdr:col>
      <xdr:colOff>336939</xdr:colOff>
      <xdr:row>1</xdr:row>
      <xdr:rowOff>191343</xdr:rowOff>
    </xdr:to>
    <xdr:sp macro="" textlink="">
      <xdr:nvSpPr>
        <xdr:cNvPr id="1032" name="Rectangle 48">
          <a:extLst>
            <a:ext uri="{FF2B5EF4-FFF2-40B4-BE49-F238E27FC236}">
              <a16:creationId xmlns:a16="http://schemas.microsoft.com/office/drawing/2014/main" id="{00000000-0008-0000-0000-000008040000}"/>
            </a:ext>
          </a:extLst>
        </xdr:cNvPr>
        <xdr:cNvSpPr>
          <a:spLocks noChangeArrowheads="1"/>
        </xdr:cNvSpPr>
      </xdr:nvSpPr>
      <xdr:spPr bwMode="auto">
        <a:xfrm>
          <a:off x="6281770" y="569362"/>
          <a:ext cx="1346006" cy="171450"/>
        </a:xfrm>
        <a:prstGeom prst="rect">
          <a:avLst/>
        </a:prstGeom>
        <a:solidFill>
          <a:srgbClr val="D9D9D9"/>
        </a:solidFill>
        <a:ln>
          <a:noFill/>
        </a:ln>
      </xdr:spPr>
      <xdr:txBody>
        <a:bodyPr vertOverflow="clip" wrap="square" lIns="27432" tIns="22860" rIns="0" bIns="0" anchor="t"/>
        <a:lstStyle/>
        <a:p>
          <a:pPr algn="l" rtl="0">
            <a:defRPr sz="1000"/>
          </a:pPr>
          <a:r>
            <a:rPr lang="de-CH" sz="1000" b="1" i="0" u="none" strike="noStrike" baseline="0">
              <a:solidFill>
                <a:srgbClr val="000000"/>
              </a:solidFill>
              <a:latin typeface="Arial"/>
              <a:cs typeface="Arial"/>
            </a:rPr>
            <a:t>Data d'entrata *</a:t>
          </a:r>
        </a:p>
      </xdr:txBody>
    </xdr:sp>
    <xdr:clientData/>
  </xdr:twoCellAnchor>
  <xdr:twoCellAnchor>
    <xdr:from>
      <xdr:col>22</xdr:col>
      <xdr:colOff>17302</xdr:colOff>
      <xdr:row>1</xdr:row>
      <xdr:rowOff>22485</xdr:rowOff>
    </xdr:from>
    <xdr:to>
      <xdr:col>25</xdr:col>
      <xdr:colOff>336938</xdr:colOff>
      <xdr:row>1</xdr:row>
      <xdr:rowOff>193935</xdr:rowOff>
    </xdr:to>
    <xdr:sp macro="" textlink="">
      <xdr:nvSpPr>
        <xdr:cNvPr id="2097" name="Rectangle 49">
          <a:extLst>
            <a:ext uri="{FF2B5EF4-FFF2-40B4-BE49-F238E27FC236}">
              <a16:creationId xmlns:a16="http://schemas.microsoft.com/office/drawing/2014/main" id="{00000000-0008-0000-0000-000031080000}"/>
            </a:ext>
          </a:extLst>
        </xdr:cNvPr>
        <xdr:cNvSpPr>
          <a:spLocks noChangeArrowheads="1"/>
        </xdr:cNvSpPr>
      </xdr:nvSpPr>
      <xdr:spPr bwMode="auto">
        <a:xfrm>
          <a:off x="7650261" y="571954"/>
          <a:ext cx="1346004" cy="171450"/>
        </a:xfrm>
        <a:prstGeom prst="rect">
          <a:avLst/>
        </a:prstGeom>
        <a:solidFill>
          <a:schemeClr val="bg1">
            <a:lumMod val="85000"/>
          </a:schemeClr>
        </a:solidFill>
        <a:ln w="9525" algn="ctr">
          <a:noFill/>
          <a:miter lim="800000"/>
          <a:headEnd/>
          <a:tailEnd/>
        </a:ln>
        <a:effectLst/>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Data d'uscita *</a:t>
          </a:r>
        </a:p>
      </xdr:txBody>
    </xdr:sp>
    <xdr:clientData/>
  </xdr:twoCellAnchor>
  <xdr:twoCellAnchor>
    <xdr:from>
      <xdr:col>32</xdr:col>
      <xdr:colOff>304800</xdr:colOff>
      <xdr:row>4</xdr:row>
      <xdr:rowOff>152400</xdr:rowOff>
    </xdr:from>
    <xdr:to>
      <xdr:col>34</xdr:col>
      <xdr:colOff>180975</xdr:colOff>
      <xdr:row>4</xdr:row>
      <xdr:rowOff>152400</xdr:rowOff>
    </xdr:to>
    <xdr:sp macro="" textlink="">
      <xdr:nvSpPr>
        <xdr:cNvPr id="1136" name="Line 51">
          <a:extLst>
            <a:ext uri="{FF2B5EF4-FFF2-40B4-BE49-F238E27FC236}">
              <a16:creationId xmlns:a16="http://schemas.microsoft.com/office/drawing/2014/main" id="{00000000-0008-0000-0000-000070040000}"/>
            </a:ext>
          </a:extLst>
        </xdr:cNvPr>
        <xdr:cNvSpPr>
          <a:spLocks noChangeShapeType="1"/>
        </xdr:cNvSpPr>
      </xdr:nvSpPr>
      <xdr:spPr bwMode="auto">
        <a:xfrm>
          <a:off x="11144250" y="1666875"/>
          <a:ext cx="714375" cy="0"/>
        </a:xfrm>
        <a:prstGeom prst="line">
          <a:avLst/>
        </a:prstGeom>
        <a:noFill/>
        <a:ln w="9525">
          <a:solidFill>
            <a:srgbClr val="000000"/>
          </a:solidFill>
          <a:round/>
          <a:headEnd/>
          <a:tailEnd type="triangle" w="med" len="med"/>
        </a:ln>
      </xdr:spPr>
    </xdr:sp>
    <xdr:clientData/>
  </xdr:twoCellAnchor>
  <xdr:twoCellAnchor>
    <xdr:from>
      <xdr:col>59</xdr:col>
      <xdr:colOff>457200</xdr:colOff>
      <xdr:row>96</xdr:row>
      <xdr:rowOff>171450</xdr:rowOff>
    </xdr:from>
    <xdr:to>
      <xdr:col>60</xdr:col>
      <xdr:colOff>495300</xdr:colOff>
      <xdr:row>96</xdr:row>
      <xdr:rowOff>171450</xdr:rowOff>
    </xdr:to>
    <xdr:sp macro="" textlink="">
      <xdr:nvSpPr>
        <xdr:cNvPr id="1137" name="Line 53">
          <a:extLst>
            <a:ext uri="{FF2B5EF4-FFF2-40B4-BE49-F238E27FC236}">
              <a16:creationId xmlns:a16="http://schemas.microsoft.com/office/drawing/2014/main" id="{00000000-0008-0000-0000-000071040000}"/>
            </a:ext>
          </a:extLst>
        </xdr:cNvPr>
        <xdr:cNvSpPr>
          <a:spLocks noChangeShapeType="1"/>
        </xdr:cNvSpPr>
      </xdr:nvSpPr>
      <xdr:spPr bwMode="auto">
        <a:xfrm>
          <a:off x="26327100" y="9448800"/>
          <a:ext cx="800100" cy="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Z113"/>
  <sheetViews>
    <sheetView showGridLines="0" tabSelected="1" zoomScaleNormal="100" workbookViewId="0">
      <pane xSplit="1" ySplit="5" topLeftCell="B30" activePane="bottomRight" state="frozen"/>
      <selection pane="topRight" activeCell="B1" sqref="B1"/>
      <selection pane="bottomLeft" activeCell="A6" sqref="A6"/>
      <selection pane="bottomRight" activeCell="AE2" sqref="AE2:AF3"/>
    </sheetView>
  </sheetViews>
  <sheetFormatPr baseColWidth="10" defaultColWidth="11.42578125" defaultRowHeight="12.75" outlineLevelRow="1" x14ac:dyDescent="0.2"/>
  <cols>
    <col min="1" max="1" width="6.42578125" style="20" customWidth="1"/>
    <col min="2" max="2" width="5.140625" style="20" customWidth="1"/>
    <col min="3" max="3" width="5" style="20" customWidth="1"/>
    <col min="4" max="4" width="4.85546875" style="20" customWidth="1"/>
    <col min="5" max="27" width="5" style="20" customWidth="1"/>
    <col min="28" max="28" width="6.28515625" style="20" customWidth="1"/>
    <col min="29" max="32" width="5" style="20" customWidth="1"/>
    <col min="33" max="36" width="6.28515625" style="20" customWidth="1"/>
    <col min="37" max="38" width="5.85546875" style="20" customWidth="1"/>
    <col min="39" max="39" width="6.140625" style="20" customWidth="1"/>
    <col min="40" max="43" width="5.85546875" style="20" customWidth="1"/>
    <col min="44" max="47" width="5.140625" style="20" customWidth="1"/>
    <col min="48" max="48" width="10.85546875" style="20" customWidth="1"/>
    <col min="49" max="49" width="11.42578125" style="20"/>
    <col min="50" max="50" width="15.140625" style="20" bestFit="1" customWidth="1"/>
    <col min="51" max="16384" width="11.42578125" style="20"/>
  </cols>
  <sheetData>
    <row r="1" spans="1:52" ht="43.5" customHeight="1" x14ac:dyDescent="0.25">
      <c r="A1" s="115" t="s">
        <v>41</v>
      </c>
      <c r="B1" s="116"/>
      <c r="C1" s="116"/>
      <c r="D1" s="116"/>
      <c r="E1" s="116"/>
      <c r="F1" s="116"/>
      <c r="G1" s="116"/>
      <c r="H1" s="116"/>
      <c r="I1" s="117"/>
      <c r="J1" s="121"/>
      <c r="K1" s="122"/>
      <c r="L1" s="122"/>
      <c r="M1" s="122"/>
      <c r="N1" s="122"/>
      <c r="O1" s="122"/>
      <c r="P1" s="122"/>
      <c r="Q1" s="122"/>
      <c r="R1" s="123"/>
      <c r="S1" s="124"/>
      <c r="T1" s="125"/>
      <c r="U1" s="125"/>
      <c r="V1" s="125"/>
      <c r="W1" s="125"/>
      <c r="X1" s="125"/>
      <c r="Y1" s="125"/>
      <c r="Z1" s="125"/>
      <c r="AA1" s="125"/>
      <c r="AB1" s="125"/>
      <c r="AC1" s="125"/>
      <c r="AD1" s="125"/>
      <c r="AE1" s="125"/>
      <c r="AF1" s="126"/>
      <c r="AG1" s="111" t="s">
        <v>42</v>
      </c>
      <c r="AH1" s="113" t="s">
        <v>43</v>
      </c>
      <c r="AI1" s="163" t="s">
        <v>44</v>
      </c>
      <c r="AJ1" s="154" t="s">
        <v>58</v>
      </c>
      <c r="AK1" s="162" t="s">
        <v>45</v>
      </c>
      <c r="AL1" s="152" t="s">
        <v>46</v>
      </c>
      <c r="AM1" s="154" t="s">
        <v>47</v>
      </c>
      <c r="AN1" s="150" t="s">
        <v>48</v>
      </c>
      <c r="AO1" s="156" t="s">
        <v>49</v>
      </c>
      <c r="AP1" s="150" t="s">
        <v>50</v>
      </c>
      <c r="AQ1" s="156" t="s">
        <v>51</v>
      </c>
      <c r="AR1" s="111" t="s">
        <v>52</v>
      </c>
      <c r="AS1" s="194" t="s">
        <v>53</v>
      </c>
      <c r="AT1" s="194" t="s">
        <v>54</v>
      </c>
      <c r="AU1" s="185" t="s">
        <v>55</v>
      </c>
      <c r="AV1" s="185" t="s">
        <v>56</v>
      </c>
    </row>
    <row r="2" spans="1:52" ht="21.75" customHeight="1" x14ac:dyDescent="0.2">
      <c r="A2" s="118"/>
      <c r="B2" s="119"/>
      <c r="C2" s="119"/>
      <c r="D2" s="119"/>
      <c r="E2" s="119"/>
      <c r="F2" s="119"/>
      <c r="G2" s="119"/>
      <c r="H2" s="119"/>
      <c r="I2" s="120"/>
      <c r="J2" s="127"/>
      <c r="K2" s="128"/>
      <c r="L2" s="128"/>
      <c r="M2" s="128"/>
      <c r="N2" s="128"/>
      <c r="O2" s="128"/>
      <c r="P2" s="128"/>
      <c r="Q2" s="128"/>
      <c r="R2" s="129"/>
      <c r="S2" s="133"/>
      <c r="T2" s="128"/>
      <c r="U2" s="128"/>
      <c r="V2" s="128"/>
      <c r="W2" s="133"/>
      <c r="X2" s="128"/>
      <c r="Y2" s="128"/>
      <c r="Z2" s="129"/>
      <c r="AA2" s="138" t="s">
        <v>59</v>
      </c>
      <c r="AB2" s="139"/>
      <c r="AC2" s="139"/>
      <c r="AD2" s="140"/>
      <c r="AE2" s="134"/>
      <c r="AF2" s="135"/>
      <c r="AG2" s="112"/>
      <c r="AH2" s="114"/>
      <c r="AI2" s="164"/>
      <c r="AJ2" s="155"/>
      <c r="AK2" s="112"/>
      <c r="AL2" s="153"/>
      <c r="AM2" s="155"/>
      <c r="AN2" s="151"/>
      <c r="AO2" s="157"/>
      <c r="AP2" s="151"/>
      <c r="AQ2" s="157"/>
      <c r="AR2" s="112"/>
      <c r="AS2" s="195"/>
      <c r="AT2" s="195"/>
      <c r="AU2" s="186"/>
      <c r="AV2" s="186"/>
    </row>
    <row r="3" spans="1:52" ht="28.5" customHeight="1" thickBot="1" x14ac:dyDescent="0.25">
      <c r="A3" s="118"/>
      <c r="B3" s="119"/>
      <c r="C3" s="119"/>
      <c r="D3" s="119"/>
      <c r="E3" s="119"/>
      <c r="F3" s="119"/>
      <c r="G3" s="119"/>
      <c r="H3" s="119"/>
      <c r="I3" s="120"/>
      <c r="J3" s="130"/>
      <c r="K3" s="131"/>
      <c r="L3" s="131"/>
      <c r="M3" s="131"/>
      <c r="N3" s="131"/>
      <c r="O3" s="131"/>
      <c r="P3" s="131"/>
      <c r="Q3" s="131"/>
      <c r="R3" s="132"/>
      <c r="S3" s="130"/>
      <c r="T3" s="131"/>
      <c r="U3" s="131"/>
      <c r="V3" s="131"/>
      <c r="W3" s="130"/>
      <c r="X3" s="131"/>
      <c r="Y3" s="131"/>
      <c r="Z3" s="132"/>
      <c r="AA3" s="141"/>
      <c r="AB3" s="142"/>
      <c r="AC3" s="142"/>
      <c r="AD3" s="143"/>
      <c r="AE3" s="136"/>
      <c r="AF3" s="137"/>
      <c r="AG3" s="112"/>
      <c r="AH3" s="114"/>
      <c r="AI3" s="164"/>
      <c r="AJ3" s="155"/>
      <c r="AK3" s="112"/>
      <c r="AL3" s="153"/>
      <c r="AM3" s="155"/>
      <c r="AN3" s="151"/>
      <c r="AO3" s="157"/>
      <c r="AP3" s="151"/>
      <c r="AQ3" s="157"/>
      <c r="AR3" s="112"/>
      <c r="AS3" s="195"/>
      <c r="AT3" s="195"/>
      <c r="AU3" s="186"/>
      <c r="AV3" s="186"/>
    </row>
    <row r="4" spans="1:52" ht="25.5" customHeight="1" thickBot="1" x14ac:dyDescent="0.25">
      <c r="A4" s="21" t="s">
        <v>40</v>
      </c>
      <c r="B4" s="144">
        <v>1</v>
      </c>
      <c r="C4" s="146">
        <v>2</v>
      </c>
      <c r="D4" s="148">
        <v>3</v>
      </c>
      <c r="E4" s="146">
        <v>4</v>
      </c>
      <c r="F4" s="148">
        <v>5</v>
      </c>
      <c r="G4" s="146">
        <v>6</v>
      </c>
      <c r="H4" s="148">
        <v>7</v>
      </c>
      <c r="I4" s="146">
        <v>8</v>
      </c>
      <c r="J4" s="148">
        <v>9</v>
      </c>
      <c r="K4" s="146">
        <v>10</v>
      </c>
      <c r="L4" s="148">
        <v>11</v>
      </c>
      <c r="M4" s="146">
        <v>12</v>
      </c>
      <c r="N4" s="148">
        <v>13</v>
      </c>
      <c r="O4" s="146">
        <v>14</v>
      </c>
      <c r="P4" s="148">
        <v>15</v>
      </c>
      <c r="Q4" s="146">
        <v>16</v>
      </c>
      <c r="R4" s="148">
        <v>17</v>
      </c>
      <c r="S4" s="146">
        <v>18</v>
      </c>
      <c r="T4" s="148">
        <v>19</v>
      </c>
      <c r="U4" s="146">
        <v>20</v>
      </c>
      <c r="V4" s="148">
        <v>21</v>
      </c>
      <c r="W4" s="146">
        <v>22</v>
      </c>
      <c r="X4" s="148">
        <v>23</v>
      </c>
      <c r="Y4" s="146">
        <v>24</v>
      </c>
      <c r="Z4" s="148">
        <v>25</v>
      </c>
      <c r="AA4" s="146">
        <v>26</v>
      </c>
      <c r="AB4" s="148">
        <v>27</v>
      </c>
      <c r="AC4" s="146">
        <v>28</v>
      </c>
      <c r="AD4" s="148">
        <v>29</v>
      </c>
      <c r="AE4" s="146">
        <v>30</v>
      </c>
      <c r="AF4" s="173">
        <v>31</v>
      </c>
      <c r="AG4" s="112"/>
      <c r="AH4" s="114"/>
      <c r="AI4" s="164"/>
      <c r="AJ4" s="177"/>
      <c r="AK4" s="112"/>
      <c r="AL4" s="153"/>
      <c r="AM4" s="155"/>
      <c r="AN4" s="151"/>
      <c r="AO4" s="158"/>
      <c r="AP4" s="151"/>
      <c r="AQ4" s="157"/>
      <c r="AR4" s="187" t="str">
        <f>IF(SUM(AL101,AO101)&gt;0,AO100,"")</f>
        <v/>
      </c>
      <c r="AS4" s="188"/>
      <c r="AT4" s="188"/>
      <c r="AU4" s="188"/>
      <c r="AV4" s="189"/>
    </row>
    <row r="5" spans="1:52" ht="24.75" customHeight="1" thickBot="1" x14ac:dyDescent="0.25">
      <c r="A5" s="22" t="s">
        <v>7</v>
      </c>
      <c r="B5" s="145"/>
      <c r="C5" s="147"/>
      <c r="D5" s="149"/>
      <c r="E5" s="147"/>
      <c r="F5" s="149"/>
      <c r="G5" s="147"/>
      <c r="H5" s="149"/>
      <c r="I5" s="147"/>
      <c r="J5" s="149"/>
      <c r="K5" s="147"/>
      <c r="L5" s="149"/>
      <c r="M5" s="147"/>
      <c r="N5" s="149"/>
      <c r="O5" s="147"/>
      <c r="P5" s="149"/>
      <c r="Q5" s="147"/>
      <c r="R5" s="149"/>
      <c r="S5" s="147"/>
      <c r="T5" s="149"/>
      <c r="U5" s="147"/>
      <c r="V5" s="149"/>
      <c r="W5" s="147"/>
      <c r="X5" s="149"/>
      <c r="Y5" s="147"/>
      <c r="Z5" s="149"/>
      <c r="AA5" s="147"/>
      <c r="AB5" s="149"/>
      <c r="AC5" s="147"/>
      <c r="AD5" s="149"/>
      <c r="AE5" s="147"/>
      <c r="AF5" s="174"/>
      <c r="AG5" s="175" t="s">
        <v>9</v>
      </c>
      <c r="AH5" s="193"/>
      <c r="AI5" s="176"/>
      <c r="AJ5" s="88"/>
      <c r="AK5" s="175" t="s">
        <v>60</v>
      </c>
      <c r="AL5" s="176"/>
      <c r="AM5" s="88"/>
      <c r="AN5" s="88"/>
      <c r="AO5" s="23"/>
      <c r="AP5" s="88"/>
      <c r="AQ5" s="24"/>
      <c r="AR5" s="190"/>
      <c r="AS5" s="191"/>
      <c r="AT5" s="191"/>
      <c r="AU5" s="191"/>
      <c r="AV5" s="192"/>
    </row>
    <row r="6" spans="1:52" ht="22.5" customHeight="1" x14ac:dyDescent="0.2">
      <c r="A6" s="182">
        <v>1</v>
      </c>
      <c r="B6" s="56"/>
      <c r="C6" s="57"/>
      <c r="D6" s="58"/>
      <c r="E6" s="57"/>
      <c r="F6" s="58"/>
      <c r="G6" s="57"/>
      <c r="H6" s="58"/>
      <c r="I6" s="57"/>
      <c r="J6" s="58"/>
      <c r="K6" s="57"/>
      <c r="L6" s="58"/>
      <c r="M6" s="57"/>
      <c r="N6" s="58"/>
      <c r="O6" s="57"/>
      <c r="P6" s="58"/>
      <c r="Q6" s="57"/>
      <c r="R6" s="58"/>
      <c r="S6" s="57"/>
      <c r="T6" s="58"/>
      <c r="U6" s="57"/>
      <c r="V6" s="58"/>
      <c r="W6" s="57"/>
      <c r="X6" s="58"/>
      <c r="Y6" s="57"/>
      <c r="Z6" s="58"/>
      <c r="AA6" s="57"/>
      <c r="AB6" s="58"/>
      <c r="AC6" s="57"/>
      <c r="AD6" s="58"/>
      <c r="AE6" s="57"/>
      <c r="AF6" s="59"/>
      <c r="AG6" s="168">
        <f>SUM(B6:AF7)*24</f>
        <v>0</v>
      </c>
      <c r="AH6" s="160">
        <f>(((((62-COUNTBLANK(B6:AF7))/2)-(SUM(AP6,AR6:AT7))))/7)*$AE$2-(SUM(AN6,AU6)*($AE$2/5))</f>
        <v>0</v>
      </c>
      <c r="AI6" s="171">
        <f>AG6-AH6</f>
        <v>0</v>
      </c>
      <c r="AJ6" s="180"/>
      <c r="AK6" s="104">
        <f>((COUNTIF(B6:AF7,"X")/2)-AK13)</f>
        <v>0</v>
      </c>
      <c r="AL6" s="103">
        <f>(((((62-COUNTBLANK(B6:AF7))/2)-(SUM(AP6,AR6:AT7))))/7)*2</f>
        <v>0</v>
      </c>
      <c r="AM6" s="103">
        <f>AK6-AL6</f>
        <v>0</v>
      </c>
      <c r="AN6" s="100">
        <f>(COUNTIF(B6:AF7,"F")/2)-AN13</f>
        <v>0</v>
      </c>
      <c r="AO6" s="159">
        <f>(6*((62-(COUNTBLANK(B6:AF7)))/2)/365)</f>
        <v>0</v>
      </c>
      <c r="AP6" s="100">
        <f>COUNTIF(B6:AF7,"V")/2</f>
        <v>0</v>
      </c>
      <c r="AQ6" s="159">
        <f>(35*((62-(COUNTBLANK(B6:AF7)))/2)/365)</f>
        <v>0</v>
      </c>
      <c r="AR6" s="97">
        <f>COUNTIF(B6:AF7,"M")/2+(COUNTIF(B6:AF7,"Ma")/2)</f>
        <v>0</v>
      </c>
      <c r="AS6" s="94">
        <f>COUNTIF(B6:AF7,"I")/2</f>
        <v>0</v>
      </c>
      <c r="AT6" s="94">
        <f>COUNTIF(B6:AF7,"Mi")/2</f>
        <v>0</v>
      </c>
      <c r="AU6" s="95">
        <f>COUNTIF(B6:AF7,"D")/2</f>
        <v>0</v>
      </c>
      <c r="AV6" s="89"/>
      <c r="AZ6" s="25"/>
    </row>
    <row r="7" spans="1:52" ht="22.5" customHeight="1" thickBot="1" x14ac:dyDescent="0.25">
      <c r="A7" s="167"/>
      <c r="B7" s="60"/>
      <c r="C7" s="61"/>
      <c r="D7" s="62"/>
      <c r="E7" s="61"/>
      <c r="F7" s="62"/>
      <c r="G7" s="61"/>
      <c r="H7" s="62"/>
      <c r="I7" s="61"/>
      <c r="J7" s="62"/>
      <c r="K7" s="61"/>
      <c r="L7" s="62"/>
      <c r="M7" s="61"/>
      <c r="N7" s="62"/>
      <c r="O7" s="61"/>
      <c r="P7" s="62"/>
      <c r="Q7" s="61"/>
      <c r="R7" s="62"/>
      <c r="S7" s="61"/>
      <c r="T7" s="62"/>
      <c r="U7" s="61"/>
      <c r="V7" s="62"/>
      <c r="W7" s="61"/>
      <c r="X7" s="62"/>
      <c r="Y7" s="61"/>
      <c r="Z7" s="62"/>
      <c r="AA7" s="61"/>
      <c r="AB7" s="62"/>
      <c r="AC7" s="61"/>
      <c r="AD7" s="62"/>
      <c r="AE7" s="61"/>
      <c r="AF7" s="63"/>
      <c r="AG7" s="169"/>
      <c r="AH7" s="161"/>
      <c r="AI7" s="165"/>
      <c r="AJ7" s="178"/>
      <c r="AK7" s="104"/>
      <c r="AL7" s="103"/>
      <c r="AM7" s="103"/>
      <c r="AN7" s="91"/>
      <c r="AO7" s="96"/>
      <c r="AP7" s="91"/>
      <c r="AQ7" s="96"/>
      <c r="AR7" s="92"/>
      <c r="AS7" s="93"/>
      <c r="AT7" s="93"/>
      <c r="AU7" s="96"/>
      <c r="AV7" s="90"/>
      <c r="AW7" s="26"/>
      <c r="AX7" s="27"/>
    </row>
    <row r="8" spans="1:52" ht="22.5" hidden="1" customHeight="1" outlineLevel="1" x14ac:dyDescent="0.2">
      <c r="A8" s="28" t="s">
        <v>1</v>
      </c>
      <c r="B8" s="29">
        <f t="shared" ref="B8:AF8" si="0">COUNTIF(B6:B7,"X")</f>
        <v>0</v>
      </c>
      <c r="C8" s="29">
        <f t="shared" si="0"/>
        <v>0</v>
      </c>
      <c r="D8" s="29">
        <f t="shared" si="0"/>
        <v>0</v>
      </c>
      <c r="E8" s="29">
        <f t="shared" si="0"/>
        <v>0</v>
      </c>
      <c r="F8" s="29">
        <f t="shared" si="0"/>
        <v>0</v>
      </c>
      <c r="G8" s="29">
        <f t="shared" si="0"/>
        <v>0</v>
      </c>
      <c r="H8" s="29">
        <f t="shared" si="0"/>
        <v>0</v>
      </c>
      <c r="I8" s="29">
        <f t="shared" si="0"/>
        <v>0</v>
      </c>
      <c r="J8" s="29">
        <f t="shared" si="0"/>
        <v>0</v>
      </c>
      <c r="K8" s="29">
        <f t="shared" si="0"/>
        <v>0</v>
      </c>
      <c r="L8" s="29">
        <f t="shared" si="0"/>
        <v>0</v>
      </c>
      <c r="M8" s="29">
        <f t="shared" si="0"/>
        <v>0</v>
      </c>
      <c r="N8" s="29">
        <f t="shared" si="0"/>
        <v>0</v>
      </c>
      <c r="O8" s="29">
        <f t="shared" si="0"/>
        <v>0</v>
      </c>
      <c r="P8" s="29">
        <f t="shared" si="0"/>
        <v>0</v>
      </c>
      <c r="Q8" s="29">
        <f t="shared" si="0"/>
        <v>0</v>
      </c>
      <c r="R8" s="29">
        <f t="shared" si="0"/>
        <v>0</v>
      </c>
      <c r="S8" s="29">
        <f t="shared" si="0"/>
        <v>0</v>
      </c>
      <c r="T8" s="29">
        <f t="shared" si="0"/>
        <v>0</v>
      </c>
      <c r="U8" s="29">
        <f t="shared" si="0"/>
        <v>0</v>
      </c>
      <c r="V8" s="29">
        <f t="shared" si="0"/>
        <v>0</v>
      </c>
      <c r="W8" s="29">
        <f t="shared" si="0"/>
        <v>0</v>
      </c>
      <c r="X8" s="29">
        <f t="shared" si="0"/>
        <v>0</v>
      </c>
      <c r="Y8" s="29">
        <f t="shared" si="0"/>
        <v>0</v>
      </c>
      <c r="Z8" s="29">
        <f t="shared" si="0"/>
        <v>0</v>
      </c>
      <c r="AA8" s="29">
        <f t="shared" si="0"/>
        <v>0</v>
      </c>
      <c r="AB8" s="29">
        <f t="shared" si="0"/>
        <v>0</v>
      </c>
      <c r="AC8" s="29">
        <f t="shared" si="0"/>
        <v>0</v>
      </c>
      <c r="AD8" s="29">
        <f t="shared" si="0"/>
        <v>0</v>
      </c>
      <c r="AE8" s="29">
        <f t="shared" si="0"/>
        <v>0</v>
      </c>
      <c r="AF8" s="29">
        <f t="shared" si="0"/>
        <v>0</v>
      </c>
      <c r="AG8" s="2"/>
      <c r="AH8" s="3"/>
      <c r="AI8" s="4"/>
      <c r="AJ8" s="4"/>
      <c r="AK8" s="7"/>
      <c r="AL8" s="7"/>
      <c r="AM8" s="9"/>
      <c r="AN8" s="8"/>
      <c r="AO8" s="6"/>
      <c r="AP8" s="8"/>
      <c r="AQ8" s="6"/>
      <c r="AR8" s="10"/>
      <c r="AS8" s="5"/>
      <c r="AT8" s="5"/>
      <c r="AU8" s="5"/>
      <c r="AV8" s="30"/>
    </row>
    <row r="9" spans="1:52" ht="22.5" hidden="1" customHeight="1" outlineLevel="1" x14ac:dyDescent="0.2">
      <c r="A9" s="28" t="s">
        <v>2</v>
      </c>
      <c r="B9" s="31">
        <f>+(COUNTIF(B6:B7,"F"))</f>
        <v>0</v>
      </c>
      <c r="C9" s="31">
        <f t="shared" ref="C9:AF9" si="1">+(COUNTIF(C6:C7,"F"))</f>
        <v>0</v>
      </c>
      <c r="D9" s="31">
        <f t="shared" si="1"/>
        <v>0</v>
      </c>
      <c r="E9" s="31">
        <f t="shared" si="1"/>
        <v>0</v>
      </c>
      <c r="F9" s="31">
        <f t="shared" si="1"/>
        <v>0</v>
      </c>
      <c r="G9" s="31">
        <f t="shared" si="1"/>
        <v>0</v>
      </c>
      <c r="H9" s="31">
        <f t="shared" si="1"/>
        <v>0</v>
      </c>
      <c r="I9" s="31">
        <f t="shared" si="1"/>
        <v>0</v>
      </c>
      <c r="J9" s="31">
        <f t="shared" si="1"/>
        <v>0</v>
      </c>
      <c r="K9" s="31">
        <f t="shared" si="1"/>
        <v>0</v>
      </c>
      <c r="L9" s="31">
        <f t="shared" si="1"/>
        <v>0</v>
      </c>
      <c r="M9" s="31">
        <f t="shared" si="1"/>
        <v>0</v>
      </c>
      <c r="N9" s="31">
        <f t="shared" si="1"/>
        <v>0</v>
      </c>
      <c r="O9" s="31">
        <f t="shared" si="1"/>
        <v>0</v>
      </c>
      <c r="P9" s="31">
        <f t="shared" si="1"/>
        <v>0</v>
      </c>
      <c r="Q9" s="31">
        <f t="shared" si="1"/>
        <v>0</v>
      </c>
      <c r="R9" s="31">
        <f t="shared" si="1"/>
        <v>0</v>
      </c>
      <c r="S9" s="31">
        <f t="shared" si="1"/>
        <v>0</v>
      </c>
      <c r="T9" s="31">
        <f t="shared" si="1"/>
        <v>0</v>
      </c>
      <c r="U9" s="31">
        <f t="shared" si="1"/>
        <v>0</v>
      </c>
      <c r="V9" s="31">
        <f t="shared" si="1"/>
        <v>0</v>
      </c>
      <c r="W9" s="31">
        <f t="shared" si="1"/>
        <v>0</v>
      </c>
      <c r="X9" s="31">
        <f t="shared" si="1"/>
        <v>0</v>
      </c>
      <c r="Y9" s="31">
        <f t="shared" si="1"/>
        <v>0</v>
      </c>
      <c r="Z9" s="31">
        <f t="shared" si="1"/>
        <v>0</v>
      </c>
      <c r="AA9" s="31">
        <f t="shared" si="1"/>
        <v>0</v>
      </c>
      <c r="AB9" s="31">
        <f t="shared" si="1"/>
        <v>0</v>
      </c>
      <c r="AC9" s="31">
        <f t="shared" si="1"/>
        <v>0</v>
      </c>
      <c r="AD9" s="31">
        <f t="shared" si="1"/>
        <v>0</v>
      </c>
      <c r="AE9" s="31">
        <f t="shared" si="1"/>
        <v>0</v>
      </c>
      <c r="AF9" s="31">
        <f t="shared" si="1"/>
        <v>0</v>
      </c>
      <c r="AG9" s="2"/>
      <c r="AH9" s="3"/>
      <c r="AI9" s="4"/>
      <c r="AJ9" s="4"/>
      <c r="AK9" s="7"/>
      <c r="AL9" s="7"/>
      <c r="AM9" s="9"/>
      <c r="AN9" s="8"/>
      <c r="AO9" s="6"/>
      <c r="AP9" s="8"/>
      <c r="AQ9" s="6"/>
      <c r="AR9" s="98" t="s">
        <v>0</v>
      </c>
      <c r="AS9" s="99"/>
      <c r="AT9" s="99"/>
      <c r="AU9" s="32">
        <v>0.20902777777777778</v>
      </c>
      <c r="AV9" s="33">
        <f>AU9+1</f>
        <v>1.2090277777777778</v>
      </c>
    </row>
    <row r="10" spans="1:52" ht="22.5" hidden="1" customHeight="1" outlineLevel="1" x14ac:dyDescent="0.2">
      <c r="A10" s="28" t="s">
        <v>3</v>
      </c>
      <c r="B10" s="31">
        <f>(COUNTIF(B6:B7,"L")+(COUNTIF(B6:B7,"V"))+(COUNTIF(B6:B7,"M"))+(COUNTIF(B6:B7,"I"))+(COUNTIF(B6:B7,"Ma"))+(COUNTIF(B6:B7,"Mi"))+(COUNTIF(B6:B7,"D")))*100</f>
        <v>0</v>
      </c>
      <c r="C10" s="31">
        <f t="shared" ref="C10:AF10" si="2">(COUNTIF(C6:C7,"L")+(COUNTIF(C6:C7,"V"))+(COUNTIF(C6:C7,"M"))+(COUNTIF(C6:C7,"I"))+(COUNTIF(C6:C7,"Ma"))+(COUNTIF(C6:C7,"Mi"))+(COUNTIF(C6:C7,"D")))*100</f>
        <v>0</v>
      </c>
      <c r="D10" s="31">
        <f t="shared" si="2"/>
        <v>0</v>
      </c>
      <c r="E10" s="31">
        <f t="shared" si="2"/>
        <v>0</v>
      </c>
      <c r="F10" s="31">
        <f t="shared" si="2"/>
        <v>0</v>
      </c>
      <c r="G10" s="31">
        <f t="shared" si="2"/>
        <v>0</v>
      </c>
      <c r="H10" s="31">
        <f t="shared" si="2"/>
        <v>0</v>
      </c>
      <c r="I10" s="31">
        <f t="shared" si="2"/>
        <v>0</v>
      </c>
      <c r="J10" s="31">
        <f t="shared" si="2"/>
        <v>0</v>
      </c>
      <c r="K10" s="31">
        <f t="shared" si="2"/>
        <v>0</v>
      </c>
      <c r="L10" s="31">
        <f t="shared" si="2"/>
        <v>0</v>
      </c>
      <c r="M10" s="31">
        <f t="shared" si="2"/>
        <v>0</v>
      </c>
      <c r="N10" s="31">
        <f t="shared" si="2"/>
        <v>0</v>
      </c>
      <c r="O10" s="31">
        <f t="shared" si="2"/>
        <v>0</v>
      </c>
      <c r="P10" s="31">
        <f t="shared" si="2"/>
        <v>0</v>
      </c>
      <c r="Q10" s="31">
        <f t="shared" si="2"/>
        <v>0</v>
      </c>
      <c r="R10" s="31">
        <f t="shared" si="2"/>
        <v>0</v>
      </c>
      <c r="S10" s="31">
        <f t="shared" si="2"/>
        <v>0</v>
      </c>
      <c r="T10" s="31">
        <f t="shared" si="2"/>
        <v>0</v>
      </c>
      <c r="U10" s="31">
        <f t="shared" si="2"/>
        <v>0</v>
      </c>
      <c r="V10" s="31">
        <f t="shared" si="2"/>
        <v>0</v>
      </c>
      <c r="W10" s="31">
        <f t="shared" si="2"/>
        <v>0</v>
      </c>
      <c r="X10" s="31">
        <f t="shared" si="2"/>
        <v>0</v>
      </c>
      <c r="Y10" s="31">
        <f t="shared" si="2"/>
        <v>0</v>
      </c>
      <c r="Z10" s="31">
        <f t="shared" si="2"/>
        <v>0</v>
      </c>
      <c r="AA10" s="31">
        <f t="shared" si="2"/>
        <v>0</v>
      </c>
      <c r="AB10" s="31">
        <f t="shared" si="2"/>
        <v>0</v>
      </c>
      <c r="AC10" s="31">
        <f t="shared" si="2"/>
        <v>0</v>
      </c>
      <c r="AD10" s="31">
        <f t="shared" si="2"/>
        <v>0</v>
      </c>
      <c r="AE10" s="31">
        <f t="shared" si="2"/>
        <v>0</v>
      </c>
      <c r="AF10" s="31">
        <f t="shared" si="2"/>
        <v>0</v>
      </c>
      <c r="AG10" s="2"/>
      <c r="AH10" s="3"/>
      <c r="AI10" s="4"/>
      <c r="AJ10" s="4"/>
      <c r="AK10" s="7"/>
      <c r="AL10" s="7"/>
      <c r="AM10" s="9"/>
      <c r="AN10" s="8"/>
      <c r="AO10" s="6"/>
      <c r="AP10" s="8"/>
      <c r="AQ10" s="6"/>
      <c r="AR10" s="10"/>
      <c r="AS10" s="5"/>
      <c r="AT10" s="5"/>
      <c r="AU10" s="5"/>
      <c r="AV10" s="30"/>
    </row>
    <row r="11" spans="1:52" ht="22.5" hidden="1" customHeight="1" outlineLevel="1" x14ac:dyDescent="0.2">
      <c r="A11" s="28" t="s">
        <v>4</v>
      </c>
      <c r="B11" s="31">
        <f t="shared" ref="B11:AF11" si="3">SUM(B6:B10)</f>
        <v>0</v>
      </c>
      <c r="C11" s="31">
        <f t="shared" si="3"/>
        <v>0</v>
      </c>
      <c r="D11" s="31">
        <f t="shared" si="3"/>
        <v>0</v>
      </c>
      <c r="E11" s="31">
        <f t="shared" si="3"/>
        <v>0</v>
      </c>
      <c r="F11" s="31">
        <f t="shared" si="3"/>
        <v>0</v>
      </c>
      <c r="G11" s="31">
        <f t="shared" si="3"/>
        <v>0</v>
      </c>
      <c r="H11" s="31">
        <f t="shared" si="3"/>
        <v>0</v>
      </c>
      <c r="I11" s="31">
        <f t="shared" si="3"/>
        <v>0</v>
      </c>
      <c r="J11" s="31">
        <f t="shared" si="3"/>
        <v>0</v>
      </c>
      <c r="K11" s="31">
        <f t="shared" si="3"/>
        <v>0</v>
      </c>
      <c r="L11" s="31">
        <f t="shared" si="3"/>
        <v>0</v>
      </c>
      <c r="M11" s="31">
        <f t="shared" si="3"/>
        <v>0</v>
      </c>
      <c r="N11" s="31">
        <f t="shared" si="3"/>
        <v>0</v>
      </c>
      <c r="O11" s="31">
        <f t="shared" si="3"/>
        <v>0</v>
      </c>
      <c r="P11" s="31">
        <f t="shared" si="3"/>
        <v>0</v>
      </c>
      <c r="Q11" s="31">
        <f t="shared" si="3"/>
        <v>0</v>
      </c>
      <c r="R11" s="31">
        <f t="shared" si="3"/>
        <v>0</v>
      </c>
      <c r="S11" s="31">
        <f t="shared" si="3"/>
        <v>0</v>
      </c>
      <c r="T11" s="31">
        <f t="shared" si="3"/>
        <v>0</v>
      </c>
      <c r="U11" s="31">
        <f t="shared" si="3"/>
        <v>0</v>
      </c>
      <c r="V11" s="31">
        <f t="shared" si="3"/>
        <v>0</v>
      </c>
      <c r="W11" s="31">
        <f t="shared" si="3"/>
        <v>0</v>
      </c>
      <c r="X11" s="31">
        <f t="shared" si="3"/>
        <v>0</v>
      </c>
      <c r="Y11" s="31">
        <f t="shared" si="3"/>
        <v>0</v>
      </c>
      <c r="Z11" s="31">
        <f t="shared" si="3"/>
        <v>0</v>
      </c>
      <c r="AA11" s="31">
        <f t="shared" si="3"/>
        <v>0</v>
      </c>
      <c r="AB11" s="31">
        <f t="shared" si="3"/>
        <v>0</v>
      </c>
      <c r="AC11" s="31">
        <f t="shared" si="3"/>
        <v>0</v>
      </c>
      <c r="AD11" s="31">
        <f t="shared" si="3"/>
        <v>0</v>
      </c>
      <c r="AE11" s="31">
        <f t="shared" si="3"/>
        <v>0</v>
      </c>
      <c r="AF11" s="31">
        <f t="shared" si="3"/>
        <v>0</v>
      </c>
      <c r="AG11" s="2"/>
      <c r="AH11" s="3"/>
      <c r="AI11" s="4"/>
      <c r="AJ11" s="4"/>
      <c r="AK11" s="7"/>
      <c r="AL11" s="7"/>
      <c r="AM11" s="9"/>
      <c r="AN11" s="8"/>
      <c r="AO11" s="6"/>
      <c r="AP11" s="8"/>
      <c r="AQ11" s="6"/>
      <c r="AR11" s="10"/>
      <c r="AS11" s="5"/>
      <c r="AT11" s="5"/>
      <c r="AU11" s="5"/>
      <c r="AV11" s="30"/>
    </row>
    <row r="12" spans="1:52" ht="22.5" hidden="1" customHeight="1" outlineLevel="1" x14ac:dyDescent="0.2">
      <c r="A12" s="28" t="s">
        <v>5</v>
      </c>
      <c r="B12" s="34" t="str">
        <f t="shared" ref="B12:AF12" si="4">IF(B11&gt;=100,"",IF(B11=2,"",IF(B11&gt;=$AV$9,"no ok","")))</f>
        <v/>
      </c>
      <c r="C12" s="34" t="str">
        <f t="shared" si="4"/>
        <v/>
      </c>
      <c r="D12" s="34" t="str">
        <f t="shared" si="4"/>
        <v/>
      </c>
      <c r="E12" s="34" t="str">
        <f t="shared" si="4"/>
        <v/>
      </c>
      <c r="F12" s="34" t="str">
        <f t="shared" si="4"/>
        <v/>
      </c>
      <c r="G12" s="34" t="str">
        <f t="shared" si="4"/>
        <v/>
      </c>
      <c r="H12" s="34" t="str">
        <f t="shared" si="4"/>
        <v/>
      </c>
      <c r="I12" s="34" t="str">
        <f t="shared" si="4"/>
        <v/>
      </c>
      <c r="J12" s="34" t="str">
        <f t="shared" si="4"/>
        <v/>
      </c>
      <c r="K12" s="34" t="str">
        <f t="shared" si="4"/>
        <v/>
      </c>
      <c r="L12" s="34" t="str">
        <f t="shared" si="4"/>
        <v/>
      </c>
      <c r="M12" s="34" t="str">
        <f t="shared" si="4"/>
        <v/>
      </c>
      <c r="N12" s="34" t="str">
        <f t="shared" si="4"/>
        <v/>
      </c>
      <c r="O12" s="34" t="str">
        <f t="shared" si="4"/>
        <v/>
      </c>
      <c r="P12" s="34" t="str">
        <f t="shared" si="4"/>
        <v/>
      </c>
      <c r="Q12" s="34" t="str">
        <f t="shared" si="4"/>
        <v/>
      </c>
      <c r="R12" s="34" t="str">
        <f t="shared" si="4"/>
        <v/>
      </c>
      <c r="S12" s="34" t="str">
        <f t="shared" si="4"/>
        <v/>
      </c>
      <c r="T12" s="34" t="str">
        <f t="shared" si="4"/>
        <v/>
      </c>
      <c r="U12" s="34" t="str">
        <f t="shared" si="4"/>
        <v/>
      </c>
      <c r="V12" s="34" t="str">
        <f t="shared" si="4"/>
        <v/>
      </c>
      <c r="W12" s="34" t="str">
        <f t="shared" si="4"/>
        <v/>
      </c>
      <c r="X12" s="34" t="str">
        <f t="shared" si="4"/>
        <v/>
      </c>
      <c r="Y12" s="34" t="str">
        <f t="shared" si="4"/>
        <v/>
      </c>
      <c r="Z12" s="34" t="str">
        <f t="shared" si="4"/>
        <v/>
      </c>
      <c r="AA12" s="34" t="str">
        <f t="shared" si="4"/>
        <v/>
      </c>
      <c r="AB12" s="34" t="str">
        <f t="shared" si="4"/>
        <v/>
      </c>
      <c r="AC12" s="34" t="str">
        <f t="shared" si="4"/>
        <v/>
      </c>
      <c r="AD12" s="34" t="str">
        <f t="shared" si="4"/>
        <v/>
      </c>
      <c r="AE12" s="34" t="str">
        <f t="shared" si="4"/>
        <v/>
      </c>
      <c r="AF12" s="34" t="str">
        <f t="shared" si="4"/>
        <v/>
      </c>
      <c r="AG12" s="2"/>
      <c r="AH12" s="3"/>
      <c r="AI12" s="4"/>
      <c r="AJ12" s="4"/>
      <c r="AK12" s="7"/>
      <c r="AL12" s="7"/>
      <c r="AM12" s="9"/>
      <c r="AN12" s="8"/>
      <c r="AO12" s="6"/>
      <c r="AP12" s="8"/>
      <c r="AQ12" s="6"/>
      <c r="AR12" s="10"/>
      <c r="AS12" s="5"/>
      <c r="AT12" s="5"/>
      <c r="AU12" s="5"/>
      <c r="AV12" s="30"/>
    </row>
    <row r="13" spans="1:52" ht="22.5" hidden="1" customHeight="1" outlineLevel="1" thickBot="1" x14ac:dyDescent="0.25">
      <c r="A13" s="28" t="s">
        <v>6</v>
      </c>
      <c r="B13" s="75" t="b">
        <f t="shared" ref="B13:AF13" si="5">IF(B12="no ok",IF(B8=1,"X",IF(B9=1,"F","")))</f>
        <v>0</v>
      </c>
      <c r="C13" s="75" t="b">
        <f t="shared" si="5"/>
        <v>0</v>
      </c>
      <c r="D13" s="75" t="b">
        <f t="shared" si="5"/>
        <v>0</v>
      </c>
      <c r="E13" s="75" t="b">
        <f t="shared" si="5"/>
        <v>0</v>
      </c>
      <c r="F13" s="75" t="b">
        <f t="shared" si="5"/>
        <v>0</v>
      </c>
      <c r="G13" s="75" t="b">
        <f t="shared" si="5"/>
        <v>0</v>
      </c>
      <c r="H13" s="75" t="b">
        <f t="shared" si="5"/>
        <v>0</v>
      </c>
      <c r="I13" s="75" t="b">
        <f t="shared" si="5"/>
        <v>0</v>
      </c>
      <c r="J13" s="75" t="b">
        <f t="shared" si="5"/>
        <v>0</v>
      </c>
      <c r="K13" s="75" t="b">
        <f t="shared" si="5"/>
        <v>0</v>
      </c>
      <c r="L13" s="75" t="b">
        <f t="shared" si="5"/>
        <v>0</v>
      </c>
      <c r="M13" s="75" t="b">
        <f t="shared" si="5"/>
        <v>0</v>
      </c>
      <c r="N13" s="75" t="b">
        <f t="shared" si="5"/>
        <v>0</v>
      </c>
      <c r="O13" s="75" t="b">
        <f t="shared" si="5"/>
        <v>0</v>
      </c>
      <c r="P13" s="75" t="b">
        <f t="shared" si="5"/>
        <v>0</v>
      </c>
      <c r="Q13" s="75" t="b">
        <f t="shared" si="5"/>
        <v>0</v>
      </c>
      <c r="R13" s="75" t="b">
        <f t="shared" si="5"/>
        <v>0</v>
      </c>
      <c r="S13" s="75" t="b">
        <f t="shared" si="5"/>
        <v>0</v>
      </c>
      <c r="T13" s="75" t="b">
        <f t="shared" si="5"/>
        <v>0</v>
      </c>
      <c r="U13" s="75" t="b">
        <f t="shared" si="5"/>
        <v>0</v>
      </c>
      <c r="V13" s="75" t="b">
        <f t="shared" si="5"/>
        <v>0</v>
      </c>
      <c r="W13" s="75" t="b">
        <f t="shared" si="5"/>
        <v>0</v>
      </c>
      <c r="X13" s="75" t="b">
        <f t="shared" si="5"/>
        <v>0</v>
      </c>
      <c r="Y13" s="75" t="b">
        <f t="shared" si="5"/>
        <v>0</v>
      </c>
      <c r="Z13" s="75" t="b">
        <f t="shared" si="5"/>
        <v>0</v>
      </c>
      <c r="AA13" s="75" t="b">
        <f t="shared" si="5"/>
        <v>0</v>
      </c>
      <c r="AB13" s="75" t="b">
        <f t="shared" si="5"/>
        <v>0</v>
      </c>
      <c r="AC13" s="75" t="b">
        <f t="shared" si="5"/>
        <v>0</v>
      </c>
      <c r="AD13" s="75" t="b">
        <f t="shared" si="5"/>
        <v>0</v>
      </c>
      <c r="AE13" s="75" t="b">
        <f t="shared" si="5"/>
        <v>0</v>
      </c>
      <c r="AF13" s="75" t="b">
        <f t="shared" si="5"/>
        <v>0</v>
      </c>
      <c r="AG13" s="2"/>
      <c r="AH13" s="3"/>
      <c r="AI13" s="4"/>
      <c r="AJ13" s="4"/>
      <c r="AK13" s="7">
        <f>COUNTIF(B13:AF13,"X")/2</f>
        <v>0</v>
      </c>
      <c r="AL13" s="7"/>
      <c r="AM13" s="9"/>
      <c r="AN13" s="8">
        <f>COUNTIF(B13:AF13,"F")/2</f>
        <v>0</v>
      </c>
      <c r="AO13" s="6"/>
      <c r="AP13" s="8"/>
      <c r="AQ13" s="6"/>
      <c r="AR13" s="10"/>
      <c r="AS13" s="5"/>
      <c r="AT13" s="5"/>
      <c r="AU13" s="5"/>
      <c r="AV13" s="30"/>
    </row>
    <row r="14" spans="1:52" ht="22.5" customHeight="1" collapsed="1" x14ac:dyDescent="0.2">
      <c r="A14" s="166">
        <v>2</v>
      </c>
      <c r="B14" s="56"/>
      <c r="C14" s="57"/>
      <c r="D14" s="58"/>
      <c r="E14" s="57"/>
      <c r="F14" s="58"/>
      <c r="G14" s="57"/>
      <c r="H14" s="58"/>
      <c r="I14" s="57"/>
      <c r="J14" s="58"/>
      <c r="K14" s="57"/>
      <c r="L14" s="58"/>
      <c r="M14" s="57"/>
      <c r="N14" s="58"/>
      <c r="O14" s="57"/>
      <c r="P14" s="58"/>
      <c r="Q14" s="57"/>
      <c r="R14" s="58"/>
      <c r="S14" s="57"/>
      <c r="T14" s="58"/>
      <c r="U14" s="57"/>
      <c r="V14" s="58"/>
      <c r="W14" s="57"/>
      <c r="X14" s="58"/>
      <c r="Y14" s="57"/>
      <c r="Z14" s="58"/>
      <c r="AA14" s="57"/>
      <c r="AB14" s="58"/>
      <c r="AC14" s="57"/>
      <c r="AD14" s="66"/>
      <c r="AE14" s="70"/>
      <c r="AF14" s="71"/>
      <c r="AG14" s="168">
        <f>SUM(B14:AF15)*24</f>
        <v>0</v>
      </c>
      <c r="AH14" s="160">
        <f>(((((62-COUNTBLANK(B14:AF15))/2)-(SUM(AP14,AR14:AT15))))/7)*$AE$2-(SUM(AN14,AU14)*($AE$2/5))</f>
        <v>0</v>
      </c>
      <c r="AI14" s="165">
        <f>AG14-AH14</f>
        <v>0</v>
      </c>
      <c r="AJ14" s="178"/>
      <c r="AK14" s="179">
        <f>((COUNTIF(B14:AF15,"X")/2)-AK21)</f>
        <v>0</v>
      </c>
      <c r="AL14" s="181">
        <f>(((((62-COUNTBLANK(B14:AF15))/2)-(SUM(AP14,AR14:AT15))))/7)*2</f>
        <v>0</v>
      </c>
      <c r="AM14" s="181">
        <f>AK14-AL14</f>
        <v>0</v>
      </c>
      <c r="AN14" s="91">
        <f>(COUNTIF(B14:AF15,"F")/2)-AN21</f>
        <v>0</v>
      </c>
      <c r="AO14" s="96">
        <f>(6*((62-(COUNTBLANK(B14:AF15)))/2)/365)</f>
        <v>0</v>
      </c>
      <c r="AP14" s="91">
        <f>COUNTIF(B14:AF15,"V")/2</f>
        <v>0</v>
      </c>
      <c r="AQ14" s="96">
        <f>(35*((62-(COUNTBLANK(B14:AF15)))/2)/365)</f>
        <v>0</v>
      </c>
      <c r="AR14" s="97">
        <f>COUNTIF(B14:AF15,"M")/2+(COUNTIF(B14:AF15,"Ma")/2)</f>
        <v>0</v>
      </c>
      <c r="AS14" s="94">
        <f>COUNTIF(B14:AF15,"I")/2</f>
        <v>0</v>
      </c>
      <c r="AT14" s="94">
        <f>COUNTIF(B14:AF15,"Mi")/2</f>
        <v>0</v>
      </c>
      <c r="AU14" s="95">
        <f>COUNTIF(B14:AF15,"D")/2</f>
        <v>0</v>
      </c>
      <c r="AV14" s="89"/>
    </row>
    <row r="15" spans="1:52" ht="22.5" customHeight="1" thickBot="1" x14ac:dyDescent="0.25">
      <c r="A15" s="167"/>
      <c r="B15" s="60"/>
      <c r="C15" s="61"/>
      <c r="D15" s="62"/>
      <c r="E15" s="61"/>
      <c r="F15" s="62"/>
      <c r="G15" s="61"/>
      <c r="H15" s="62"/>
      <c r="I15" s="61"/>
      <c r="J15" s="62"/>
      <c r="K15" s="61"/>
      <c r="L15" s="62"/>
      <c r="M15" s="61"/>
      <c r="N15" s="62"/>
      <c r="O15" s="61"/>
      <c r="P15" s="62"/>
      <c r="Q15" s="61"/>
      <c r="R15" s="62"/>
      <c r="S15" s="61"/>
      <c r="T15" s="62"/>
      <c r="U15" s="61"/>
      <c r="V15" s="62"/>
      <c r="W15" s="61"/>
      <c r="X15" s="62"/>
      <c r="Y15" s="61"/>
      <c r="Z15" s="62"/>
      <c r="AA15" s="61"/>
      <c r="AB15" s="62"/>
      <c r="AC15" s="61"/>
      <c r="AD15" s="67"/>
      <c r="AE15" s="72"/>
      <c r="AF15" s="73"/>
      <c r="AG15" s="169"/>
      <c r="AH15" s="161"/>
      <c r="AI15" s="165"/>
      <c r="AJ15" s="178"/>
      <c r="AK15" s="104"/>
      <c r="AL15" s="103"/>
      <c r="AM15" s="103"/>
      <c r="AN15" s="91"/>
      <c r="AO15" s="96"/>
      <c r="AP15" s="91"/>
      <c r="AQ15" s="96"/>
      <c r="AR15" s="92"/>
      <c r="AS15" s="93"/>
      <c r="AT15" s="93"/>
      <c r="AU15" s="96"/>
      <c r="AV15" s="90"/>
    </row>
    <row r="16" spans="1:52" ht="22.5" hidden="1" customHeight="1" outlineLevel="1" x14ac:dyDescent="0.2">
      <c r="A16" s="28" t="s">
        <v>1</v>
      </c>
      <c r="B16" s="29">
        <f t="shared" ref="B16:AD16" si="6">COUNTIF(B14:B15,"X")</f>
        <v>0</v>
      </c>
      <c r="C16" s="29">
        <f t="shared" si="6"/>
        <v>0</v>
      </c>
      <c r="D16" s="29">
        <f t="shared" si="6"/>
        <v>0</v>
      </c>
      <c r="E16" s="29">
        <f t="shared" si="6"/>
        <v>0</v>
      </c>
      <c r="F16" s="29">
        <f t="shared" si="6"/>
        <v>0</v>
      </c>
      <c r="G16" s="29">
        <f t="shared" si="6"/>
        <v>0</v>
      </c>
      <c r="H16" s="29">
        <f t="shared" si="6"/>
        <v>0</v>
      </c>
      <c r="I16" s="29">
        <f t="shared" si="6"/>
        <v>0</v>
      </c>
      <c r="J16" s="29">
        <f t="shared" si="6"/>
        <v>0</v>
      </c>
      <c r="K16" s="29">
        <f t="shared" si="6"/>
        <v>0</v>
      </c>
      <c r="L16" s="29">
        <f t="shared" si="6"/>
        <v>0</v>
      </c>
      <c r="M16" s="29">
        <f t="shared" si="6"/>
        <v>0</v>
      </c>
      <c r="N16" s="29">
        <f t="shared" si="6"/>
        <v>0</v>
      </c>
      <c r="O16" s="29">
        <f t="shared" si="6"/>
        <v>0</v>
      </c>
      <c r="P16" s="29">
        <f t="shared" si="6"/>
        <v>0</v>
      </c>
      <c r="Q16" s="29">
        <f t="shared" si="6"/>
        <v>0</v>
      </c>
      <c r="R16" s="29">
        <f t="shared" si="6"/>
        <v>0</v>
      </c>
      <c r="S16" s="29">
        <f t="shared" si="6"/>
        <v>0</v>
      </c>
      <c r="T16" s="29">
        <f t="shared" si="6"/>
        <v>0</v>
      </c>
      <c r="U16" s="29">
        <f t="shared" si="6"/>
        <v>0</v>
      </c>
      <c r="V16" s="29">
        <f t="shared" si="6"/>
        <v>0</v>
      </c>
      <c r="W16" s="29">
        <f t="shared" si="6"/>
        <v>0</v>
      </c>
      <c r="X16" s="29">
        <f t="shared" si="6"/>
        <v>0</v>
      </c>
      <c r="Y16" s="29">
        <f t="shared" si="6"/>
        <v>0</v>
      </c>
      <c r="Z16" s="29">
        <f t="shared" si="6"/>
        <v>0</v>
      </c>
      <c r="AA16" s="29">
        <f t="shared" si="6"/>
        <v>0</v>
      </c>
      <c r="AB16" s="29">
        <f t="shared" si="6"/>
        <v>0</v>
      </c>
      <c r="AC16" s="29">
        <f t="shared" si="6"/>
        <v>0</v>
      </c>
      <c r="AD16" s="29">
        <f t="shared" si="6"/>
        <v>0</v>
      </c>
      <c r="AE16" s="76"/>
      <c r="AF16" s="77"/>
      <c r="AG16" s="2"/>
      <c r="AH16" s="3"/>
      <c r="AI16" s="4"/>
      <c r="AJ16" s="4"/>
      <c r="AK16" s="7"/>
      <c r="AL16" s="7"/>
      <c r="AM16" s="9"/>
      <c r="AN16" s="8"/>
      <c r="AO16" s="6"/>
      <c r="AP16" s="8"/>
      <c r="AQ16" s="6"/>
      <c r="AR16" s="10"/>
      <c r="AS16" s="5"/>
      <c r="AT16" s="5"/>
      <c r="AU16" s="5"/>
      <c r="AV16" s="30"/>
    </row>
    <row r="17" spans="1:48" ht="22.5" hidden="1" customHeight="1" outlineLevel="1" x14ac:dyDescent="0.2">
      <c r="A17" s="28" t="s">
        <v>2</v>
      </c>
      <c r="B17" s="31">
        <f>+(COUNTIF(B14:B15,"F"))</f>
        <v>0</v>
      </c>
      <c r="C17" s="31">
        <f t="shared" ref="C17:AD17" si="7">+(COUNTIF(C14:C15,"F"))</f>
        <v>0</v>
      </c>
      <c r="D17" s="31">
        <f t="shared" si="7"/>
        <v>0</v>
      </c>
      <c r="E17" s="31">
        <f t="shared" si="7"/>
        <v>0</v>
      </c>
      <c r="F17" s="31">
        <f t="shared" si="7"/>
        <v>0</v>
      </c>
      <c r="G17" s="31">
        <f t="shared" si="7"/>
        <v>0</v>
      </c>
      <c r="H17" s="31">
        <f t="shared" si="7"/>
        <v>0</v>
      </c>
      <c r="I17" s="31">
        <f t="shared" si="7"/>
        <v>0</v>
      </c>
      <c r="J17" s="31">
        <f t="shared" si="7"/>
        <v>0</v>
      </c>
      <c r="K17" s="31">
        <f t="shared" si="7"/>
        <v>0</v>
      </c>
      <c r="L17" s="31">
        <f t="shared" si="7"/>
        <v>0</v>
      </c>
      <c r="M17" s="31">
        <f t="shared" si="7"/>
        <v>0</v>
      </c>
      <c r="N17" s="31">
        <f t="shared" si="7"/>
        <v>0</v>
      </c>
      <c r="O17" s="31">
        <f t="shared" si="7"/>
        <v>0</v>
      </c>
      <c r="P17" s="31">
        <f t="shared" si="7"/>
        <v>0</v>
      </c>
      <c r="Q17" s="31">
        <f t="shared" si="7"/>
        <v>0</v>
      </c>
      <c r="R17" s="31">
        <f t="shared" si="7"/>
        <v>0</v>
      </c>
      <c r="S17" s="31">
        <f t="shared" si="7"/>
        <v>0</v>
      </c>
      <c r="T17" s="31">
        <f t="shared" si="7"/>
        <v>0</v>
      </c>
      <c r="U17" s="31">
        <f t="shared" si="7"/>
        <v>0</v>
      </c>
      <c r="V17" s="31">
        <f t="shared" si="7"/>
        <v>0</v>
      </c>
      <c r="W17" s="31">
        <f t="shared" si="7"/>
        <v>0</v>
      </c>
      <c r="X17" s="31">
        <f t="shared" si="7"/>
        <v>0</v>
      </c>
      <c r="Y17" s="31">
        <f t="shared" si="7"/>
        <v>0</v>
      </c>
      <c r="Z17" s="31">
        <f t="shared" si="7"/>
        <v>0</v>
      </c>
      <c r="AA17" s="31">
        <f t="shared" si="7"/>
        <v>0</v>
      </c>
      <c r="AB17" s="31">
        <f t="shared" si="7"/>
        <v>0</v>
      </c>
      <c r="AC17" s="31">
        <f t="shared" si="7"/>
        <v>0</v>
      </c>
      <c r="AD17" s="31">
        <f t="shared" si="7"/>
        <v>0</v>
      </c>
      <c r="AE17" s="78"/>
      <c r="AF17" s="79"/>
      <c r="AG17" s="2"/>
      <c r="AH17" s="3"/>
      <c r="AI17" s="4"/>
      <c r="AJ17" s="4"/>
      <c r="AK17" s="7"/>
      <c r="AL17" s="7"/>
      <c r="AM17" s="9"/>
      <c r="AN17" s="8"/>
      <c r="AO17" s="6"/>
      <c r="AP17" s="8"/>
      <c r="AQ17" s="6"/>
      <c r="AR17" s="10"/>
      <c r="AS17" s="5"/>
      <c r="AT17" s="5"/>
      <c r="AU17" s="5"/>
      <c r="AV17" s="30"/>
    </row>
    <row r="18" spans="1:48" ht="22.5" hidden="1" customHeight="1" outlineLevel="1" x14ac:dyDescent="0.2">
      <c r="A18" s="28" t="s">
        <v>3</v>
      </c>
      <c r="B18" s="31">
        <f>(COUNTIF(B14:B15,"T")+(COUNTIF(B14:B15,"V"))+(COUNTIF(B14:B15,"M"))+(COUNTIF(B14:B15,"I"))+(COUNTIF(B14:B15,"Ma"))+(COUNTIF(B14:B15,"Mi"))+(COUNTIF(B14:B15,"D")))*100</f>
        <v>0</v>
      </c>
      <c r="C18" s="31">
        <f t="shared" ref="C18:AD18" si="8">(COUNTIF(C14:C15,"T")+(COUNTIF(C14:C15,"V"))+(COUNTIF(C14:C15,"M"))+(COUNTIF(C14:C15,"I"))+(COUNTIF(C14:C15,"Ma"))+(COUNTIF(C14:C15,"Mi"))+(COUNTIF(C14:C15,"D")))*100</f>
        <v>0</v>
      </c>
      <c r="D18" s="31">
        <f t="shared" si="8"/>
        <v>0</v>
      </c>
      <c r="E18" s="31">
        <f t="shared" si="8"/>
        <v>0</v>
      </c>
      <c r="F18" s="31">
        <f t="shared" si="8"/>
        <v>0</v>
      </c>
      <c r="G18" s="31">
        <f t="shared" si="8"/>
        <v>0</v>
      </c>
      <c r="H18" s="31">
        <f t="shared" si="8"/>
        <v>0</v>
      </c>
      <c r="I18" s="31">
        <f t="shared" si="8"/>
        <v>0</v>
      </c>
      <c r="J18" s="31">
        <f t="shared" si="8"/>
        <v>0</v>
      </c>
      <c r="K18" s="31">
        <f t="shared" si="8"/>
        <v>0</v>
      </c>
      <c r="L18" s="31">
        <f t="shared" si="8"/>
        <v>0</v>
      </c>
      <c r="M18" s="31">
        <f t="shared" si="8"/>
        <v>0</v>
      </c>
      <c r="N18" s="31">
        <f t="shared" si="8"/>
        <v>0</v>
      </c>
      <c r="O18" s="31">
        <f t="shared" si="8"/>
        <v>0</v>
      </c>
      <c r="P18" s="31">
        <f t="shared" si="8"/>
        <v>0</v>
      </c>
      <c r="Q18" s="31">
        <f t="shared" si="8"/>
        <v>0</v>
      </c>
      <c r="R18" s="31">
        <f t="shared" si="8"/>
        <v>0</v>
      </c>
      <c r="S18" s="31">
        <f t="shared" si="8"/>
        <v>0</v>
      </c>
      <c r="T18" s="31">
        <f t="shared" si="8"/>
        <v>0</v>
      </c>
      <c r="U18" s="31">
        <f t="shared" si="8"/>
        <v>0</v>
      </c>
      <c r="V18" s="31">
        <f t="shared" si="8"/>
        <v>0</v>
      </c>
      <c r="W18" s="31">
        <f t="shared" si="8"/>
        <v>0</v>
      </c>
      <c r="X18" s="31">
        <f t="shared" si="8"/>
        <v>0</v>
      </c>
      <c r="Y18" s="31">
        <f t="shared" si="8"/>
        <v>0</v>
      </c>
      <c r="Z18" s="31">
        <f t="shared" si="8"/>
        <v>0</v>
      </c>
      <c r="AA18" s="31">
        <f t="shared" si="8"/>
        <v>0</v>
      </c>
      <c r="AB18" s="31">
        <f t="shared" si="8"/>
        <v>0</v>
      </c>
      <c r="AC18" s="31">
        <f t="shared" si="8"/>
        <v>0</v>
      </c>
      <c r="AD18" s="31">
        <f t="shared" si="8"/>
        <v>0</v>
      </c>
      <c r="AE18" s="78"/>
      <c r="AF18" s="79"/>
      <c r="AG18" s="2"/>
      <c r="AH18" s="3"/>
      <c r="AI18" s="4"/>
      <c r="AJ18" s="4"/>
      <c r="AK18" s="7"/>
      <c r="AL18" s="7"/>
      <c r="AM18" s="9"/>
      <c r="AN18" s="8"/>
      <c r="AO18" s="6"/>
      <c r="AP18" s="8"/>
      <c r="AQ18" s="6"/>
      <c r="AR18" s="10"/>
      <c r="AS18" s="5"/>
      <c r="AT18" s="5"/>
      <c r="AU18" s="5"/>
      <c r="AV18" s="30"/>
    </row>
    <row r="19" spans="1:48" ht="22.5" hidden="1" customHeight="1" outlineLevel="1" x14ac:dyDescent="0.2">
      <c r="A19" s="28" t="s">
        <v>4</v>
      </c>
      <c r="B19" s="31">
        <f t="shared" ref="B19:AD19" si="9">SUM(B14:B18)</f>
        <v>0</v>
      </c>
      <c r="C19" s="31">
        <f t="shared" si="9"/>
        <v>0</v>
      </c>
      <c r="D19" s="31">
        <f t="shared" si="9"/>
        <v>0</v>
      </c>
      <c r="E19" s="31">
        <f t="shared" si="9"/>
        <v>0</v>
      </c>
      <c r="F19" s="31">
        <f t="shared" si="9"/>
        <v>0</v>
      </c>
      <c r="G19" s="31">
        <f t="shared" si="9"/>
        <v>0</v>
      </c>
      <c r="H19" s="31">
        <f t="shared" si="9"/>
        <v>0</v>
      </c>
      <c r="I19" s="31">
        <f t="shared" si="9"/>
        <v>0</v>
      </c>
      <c r="J19" s="31">
        <f t="shared" si="9"/>
        <v>0</v>
      </c>
      <c r="K19" s="31">
        <f t="shared" si="9"/>
        <v>0</v>
      </c>
      <c r="L19" s="31">
        <f t="shared" si="9"/>
        <v>0</v>
      </c>
      <c r="M19" s="31">
        <f t="shared" si="9"/>
        <v>0</v>
      </c>
      <c r="N19" s="31">
        <f t="shared" si="9"/>
        <v>0</v>
      </c>
      <c r="O19" s="31">
        <f t="shared" si="9"/>
        <v>0</v>
      </c>
      <c r="P19" s="31">
        <f t="shared" si="9"/>
        <v>0</v>
      </c>
      <c r="Q19" s="31">
        <f t="shared" si="9"/>
        <v>0</v>
      </c>
      <c r="R19" s="31">
        <f t="shared" si="9"/>
        <v>0</v>
      </c>
      <c r="S19" s="31">
        <f t="shared" si="9"/>
        <v>0</v>
      </c>
      <c r="T19" s="31">
        <f t="shared" si="9"/>
        <v>0</v>
      </c>
      <c r="U19" s="31">
        <f t="shared" si="9"/>
        <v>0</v>
      </c>
      <c r="V19" s="31">
        <f t="shared" si="9"/>
        <v>0</v>
      </c>
      <c r="W19" s="31">
        <f t="shared" si="9"/>
        <v>0</v>
      </c>
      <c r="X19" s="31">
        <f t="shared" si="9"/>
        <v>0</v>
      </c>
      <c r="Y19" s="31">
        <f t="shared" si="9"/>
        <v>0</v>
      </c>
      <c r="Z19" s="31">
        <f t="shared" si="9"/>
        <v>0</v>
      </c>
      <c r="AA19" s="31">
        <f t="shared" si="9"/>
        <v>0</v>
      </c>
      <c r="AB19" s="31">
        <f t="shared" si="9"/>
        <v>0</v>
      </c>
      <c r="AC19" s="31">
        <f t="shared" si="9"/>
        <v>0</v>
      </c>
      <c r="AD19" s="31">
        <f t="shared" si="9"/>
        <v>0</v>
      </c>
      <c r="AE19" s="78"/>
      <c r="AF19" s="79"/>
      <c r="AG19" s="2"/>
      <c r="AH19" s="3"/>
      <c r="AI19" s="4"/>
      <c r="AJ19" s="4"/>
      <c r="AK19" s="7"/>
      <c r="AL19" s="7"/>
      <c r="AM19" s="9"/>
      <c r="AN19" s="8"/>
      <c r="AO19" s="6"/>
      <c r="AP19" s="8"/>
      <c r="AQ19" s="6"/>
      <c r="AR19" s="10"/>
      <c r="AS19" s="5"/>
      <c r="AT19" s="5"/>
      <c r="AU19" s="5"/>
      <c r="AV19" s="30"/>
    </row>
    <row r="20" spans="1:48" ht="21.75" hidden="1" customHeight="1" outlineLevel="1" x14ac:dyDescent="0.2">
      <c r="A20" s="28" t="s">
        <v>5</v>
      </c>
      <c r="B20" s="34" t="str">
        <f t="shared" ref="B20:AD20" si="10">IF(B19&gt;=100,"",IF(B19=2,"",IF(B19&gt;=$AV$9,"no ok","")))</f>
        <v/>
      </c>
      <c r="C20" s="34" t="str">
        <f t="shared" si="10"/>
        <v/>
      </c>
      <c r="D20" s="34" t="str">
        <f t="shared" si="10"/>
        <v/>
      </c>
      <c r="E20" s="34" t="str">
        <f t="shared" si="10"/>
        <v/>
      </c>
      <c r="F20" s="34" t="str">
        <f t="shared" si="10"/>
        <v/>
      </c>
      <c r="G20" s="34" t="str">
        <f t="shared" si="10"/>
        <v/>
      </c>
      <c r="H20" s="34" t="str">
        <f t="shared" si="10"/>
        <v/>
      </c>
      <c r="I20" s="34" t="str">
        <f t="shared" si="10"/>
        <v/>
      </c>
      <c r="J20" s="34" t="str">
        <f t="shared" si="10"/>
        <v/>
      </c>
      <c r="K20" s="34" t="str">
        <f t="shared" si="10"/>
        <v/>
      </c>
      <c r="L20" s="34" t="str">
        <f t="shared" si="10"/>
        <v/>
      </c>
      <c r="M20" s="34" t="str">
        <f t="shared" si="10"/>
        <v/>
      </c>
      <c r="N20" s="34" t="str">
        <f t="shared" si="10"/>
        <v/>
      </c>
      <c r="O20" s="34" t="str">
        <f t="shared" si="10"/>
        <v/>
      </c>
      <c r="P20" s="34" t="str">
        <f t="shared" si="10"/>
        <v/>
      </c>
      <c r="Q20" s="34" t="str">
        <f t="shared" si="10"/>
        <v/>
      </c>
      <c r="R20" s="34" t="str">
        <f t="shared" si="10"/>
        <v/>
      </c>
      <c r="S20" s="34" t="str">
        <f t="shared" si="10"/>
        <v/>
      </c>
      <c r="T20" s="34" t="str">
        <f t="shared" si="10"/>
        <v/>
      </c>
      <c r="U20" s="34" t="str">
        <f t="shared" si="10"/>
        <v/>
      </c>
      <c r="V20" s="34" t="str">
        <f t="shared" si="10"/>
        <v/>
      </c>
      <c r="W20" s="34" t="str">
        <f t="shared" si="10"/>
        <v/>
      </c>
      <c r="X20" s="34" t="str">
        <f t="shared" si="10"/>
        <v/>
      </c>
      <c r="Y20" s="34" t="str">
        <f t="shared" si="10"/>
        <v/>
      </c>
      <c r="Z20" s="34" t="str">
        <f t="shared" si="10"/>
        <v/>
      </c>
      <c r="AA20" s="34" t="str">
        <f t="shared" si="10"/>
        <v/>
      </c>
      <c r="AB20" s="34" t="str">
        <f t="shared" si="10"/>
        <v/>
      </c>
      <c r="AC20" s="34" t="str">
        <f t="shared" si="10"/>
        <v/>
      </c>
      <c r="AD20" s="34" t="str">
        <f t="shared" si="10"/>
        <v/>
      </c>
      <c r="AE20" s="80"/>
      <c r="AF20" s="81"/>
      <c r="AG20" s="2"/>
      <c r="AH20" s="3"/>
      <c r="AI20" s="4"/>
      <c r="AJ20" s="4"/>
      <c r="AK20" s="7"/>
      <c r="AL20" s="7"/>
      <c r="AM20" s="9"/>
      <c r="AN20" s="8"/>
      <c r="AO20" s="6"/>
      <c r="AP20" s="8"/>
      <c r="AQ20" s="6"/>
      <c r="AR20" s="10"/>
      <c r="AS20" s="5"/>
      <c r="AT20" s="5"/>
      <c r="AU20" s="5"/>
      <c r="AV20" s="30"/>
    </row>
    <row r="21" spans="1:48" ht="22.5" hidden="1" customHeight="1" outlineLevel="1" thickBot="1" x14ac:dyDescent="0.25">
      <c r="A21" s="28" t="s">
        <v>6</v>
      </c>
      <c r="B21" s="75" t="b">
        <f t="shared" ref="B21:AD21" si="11">IF(B20="no ok",IF(B16=1,"X",IF(B17=1,"F","")))</f>
        <v>0</v>
      </c>
      <c r="C21" s="75" t="b">
        <f t="shared" si="11"/>
        <v>0</v>
      </c>
      <c r="D21" s="75" t="b">
        <f t="shared" si="11"/>
        <v>0</v>
      </c>
      <c r="E21" s="75" t="b">
        <f t="shared" si="11"/>
        <v>0</v>
      </c>
      <c r="F21" s="75" t="b">
        <f t="shared" si="11"/>
        <v>0</v>
      </c>
      <c r="G21" s="75" t="b">
        <f t="shared" si="11"/>
        <v>0</v>
      </c>
      <c r="H21" s="75" t="b">
        <f t="shared" si="11"/>
        <v>0</v>
      </c>
      <c r="I21" s="75" t="b">
        <f t="shared" si="11"/>
        <v>0</v>
      </c>
      <c r="J21" s="75" t="b">
        <f t="shared" si="11"/>
        <v>0</v>
      </c>
      <c r="K21" s="75" t="b">
        <f t="shared" si="11"/>
        <v>0</v>
      </c>
      <c r="L21" s="75" t="b">
        <f t="shared" si="11"/>
        <v>0</v>
      </c>
      <c r="M21" s="75" t="b">
        <f t="shared" si="11"/>
        <v>0</v>
      </c>
      <c r="N21" s="75" t="b">
        <f t="shared" si="11"/>
        <v>0</v>
      </c>
      <c r="O21" s="75" t="b">
        <f t="shared" si="11"/>
        <v>0</v>
      </c>
      <c r="P21" s="75" t="b">
        <f t="shared" si="11"/>
        <v>0</v>
      </c>
      <c r="Q21" s="75" t="b">
        <f t="shared" si="11"/>
        <v>0</v>
      </c>
      <c r="R21" s="75" t="b">
        <f t="shared" si="11"/>
        <v>0</v>
      </c>
      <c r="S21" s="75" t="b">
        <f t="shared" si="11"/>
        <v>0</v>
      </c>
      <c r="T21" s="75" t="b">
        <f t="shared" si="11"/>
        <v>0</v>
      </c>
      <c r="U21" s="75" t="b">
        <f t="shared" si="11"/>
        <v>0</v>
      </c>
      <c r="V21" s="75" t="b">
        <f t="shared" si="11"/>
        <v>0</v>
      </c>
      <c r="W21" s="75" t="b">
        <f t="shared" si="11"/>
        <v>0</v>
      </c>
      <c r="X21" s="75" t="b">
        <f t="shared" si="11"/>
        <v>0</v>
      </c>
      <c r="Y21" s="75" t="b">
        <f t="shared" si="11"/>
        <v>0</v>
      </c>
      <c r="Z21" s="75" t="b">
        <f t="shared" si="11"/>
        <v>0</v>
      </c>
      <c r="AA21" s="75" t="b">
        <f t="shared" si="11"/>
        <v>0</v>
      </c>
      <c r="AB21" s="75" t="b">
        <f t="shared" si="11"/>
        <v>0</v>
      </c>
      <c r="AC21" s="75" t="b">
        <f t="shared" si="11"/>
        <v>0</v>
      </c>
      <c r="AD21" s="75" t="b">
        <f t="shared" si="11"/>
        <v>0</v>
      </c>
      <c r="AE21" s="82"/>
      <c r="AF21" s="83"/>
      <c r="AG21" s="2"/>
      <c r="AH21" s="3"/>
      <c r="AI21" s="4"/>
      <c r="AJ21" s="4"/>
      <c r="AK21" s="7">
        <f>COUNTIF(B21:AF21,"X")/2</f>
        <v>0</v>
      </c>
      <c r="AL21" s="7"/>
      <c r="AM21" s="9"/>
      <c r="AN21" s="8">
        <f>COUNTIF(B21:AF21,"F")/2</f>
        <v>0</v>
      </c>
      <c r="AO21" s="6"/>
      <c r="AP21" s="8"/>
      <c r="AQ21" s="6"/>
      <c r="AR21" s="10"/>
      <c r="AS21" s="5"/>
      <c r="AT21" s="5"/>
      <c r="AU21" s="5"/>
      <c r="AV21" s="30"/>
    </row>
    <row r="22" spans="1:48" ht="25.5" customHeight="1" collapsed="1" x14ac:dyDescent="0.2">
      <c r="A22" s="166">
        <v>3</v>
      </c>
      <c r="B22" s="56"/>
      <c r="C22" s="57"/>
      <c r="D22" s="58"/>
      <c r="E22" s="57"/>
      <c r="F22" s="58"/>
      <c r="G22" s="57"/>
      <c r="H22" s="58"/>
      <c r="I22" s="57"/>
      <c r="J22" s="58"/>
      <c r="K22" s="57"/>
      <c r="L22" s="58"/>
      <c r="M22" s="57"/>
      <c r="N22" s="58"/>
      <c r="O22" s="57"/>
      <c r="P22" s="58"/>
      <c r="Q22" s="57"/>
      <c r="R22" s="58"/>
      <c r="S22" s="57"/>
      <c r="T22" s="58"/>
      <c r="U22" s="57"/>
      <c r="V22" s="58"/>
      <c r="W22" s="57"/>
      <c r="X22" s="58"/>
      <c r="Y22" s="57"/>
      <c r="Z22" s="58"/>
      <c r="AA22" s="57"/>
      <c r="AB22" s="58"/>
      <c r="AC22" s="57"/>
      <c r="AD22" s="58"/>
      <c r="AE22" s="57"/>
      <c r="AF22" s="59"/>
      <c r="AG22" s="168">
        <f>SUM(B22:AF23)*24</f>
        <v>0</v>
      </c>
      <c r="AH22" s="160">
        <f>(((((62-COUNTBLANK(B22:AF23))/2)-(SUM(AP22,AR22:AT23))))/7)*$AE$2-(SUM(AN22,AU22)*($AE$2/5))</f>
        <v>0</v>
      </c>
      <c r="AI22" s="170">
        <f>AG22-AH22</f>
        <v>0</v>
      </c>
      <c r="AJ22" s="109"/>
      <c r="AK22" s="104">
        <f>((COUNTIF(B22:AF23,"X")/2)-AK29)</f>
        <v>0</v>
      </c>
      <c r="AL22" s="103">
        <f>(((((62-COUNTBLANK(B22:AF23))/2)-(SUM(AP22,AR22:AT23))))/7)*2</f>
        <v>0</v>
      </c>
      <c r="AM22" s="103">
        <f>AK22-AL22</f>
        <v>0</v>
      </c>
      <c r="AN22" s="91">
        <f>(COUNTIF(B22:AF23,"F")/2)-AN29</f>
        <v>0</v>
      </c>
      <c r="AO22" s="96">
        <f>(6*((62-(COUNTBLANK(B22:AF23)))/2)/365)</f>
        <v>0</v>
      </c>
      <c r="AP22" s="91">
        <f>COUNTIF(B22:AF23,"V")/2</f>
        <v>0</v>
      </c>
      <c r="AQ22" s="96">
        <f>(35*((62-(COUNTBLANK(B22:AF23)))/2)/365)</f>
        <v>0</v>
      </c>
      <c r="AR22" s="92">
        <f>COUNTIF(B22:AF23,"M")/2+(COUNTIF(B22:AF23,"Ma")/2)</f>
        <v>0</v>
      </c>
      <c r="AS22" s="93">
        <f>COUNTIF(B22:AF23,"I")/2</f>
        <v>0</v>
      </c>
      <c r="AT22" s="93">
        <f>COUNTIF(B22:AF23,"Mi")/2</f>
        <v>0</v>
      </c>
      <c r="AU22" s="96">
        <f>COUNTIF(B22:AF23,"D")/2</f>
        <v>0</v>
      </c>
      <c r="AV22" s="90"/>
    </row>
    <row r="23" spans="1:48" ht="25.5" customHeight="1" thickBot="1" x14ac:dyDescent="0.25">
      <c r="A23" s="167"/>
      <c r="B23" s="60"/>
      <c r="C23" s="61"/>
      <c r="D23" s="62"/>
      <c r="E23" s="61"/>
      <c r="F23" s="62"/>
      <c r="G23" s="61"/>
      <c r="H23" s="62"/>
      <c r="I23" s="61"/>
      <c r="J23" s="62"/>
      <c r="K23" s="61"/>
      <c r="L23" s="62"/>
      <c r="M23" s="61"/>
      <c r="N23" s="62"/>
      <c r="O23" s="61"/>
      <c r="P23" s="62"/>
      <c r="Q23" s="61"/>
      <c r="R23" s="62"/>
      <c r="S23" s="61"/>
      <c r="T23" s="62"/>
      <c r="U23" s="61"/>
      <c r="V23" s="62"/>
      <c r="W23" s="61"/>
      <c r="X23" s="62"/>
      <c r="Y23" s="61"/>
      <c r="Z23" s="62"/>
      <c r="AA23" s="61"/>
      <c r="AB23" s="62"/>
      <c r="AC23" s="61"/>
      <c r="AD23" s="62"/>
      <c r="AE23" s="61"/>
      <c r="AF23" s="63"/>
      <c r="AG23" s="169"/>
      <c r="AH23" s="161"/>
      <c r="AI23" s="171"/>
      <c r="AJ23" s="110"/>
      <c r="AK23" s="104"/>
      <c r="AL23" s="103"/>
      <c r="AM23" s="103"/>
      <c r="AN23" s="91"/>
      <c r="AO23" s="96"/>
      <c r="AP23" s="91"/>
      <c r="AQ23" s="96"/>
      <c r="AR23" s="92"/>
      <c r="AS23" s="93"/>
      <c r="AT23" s="93"/>
      <c r="AU23" s="96"/>
      <c r="AV23" s="90"/>
    </row>
    <row r="24" spans="1:48" ht="25.5" hidden="1" customHeight="1" outlineLevel="1" x14ac:dyDescent="0.2">
      <c r="A24" s="28" t="s">
        <v>1</v>
      </c>
      <c r="B24" s="29">
        <f t="shared" ref="B24:AF24" si="12">COUNTIF(B22:B23,"X")</f>
        <v>0</v>
      </c>
      <c r="C24" s="29">
        <f t="shared" si="12"/>
        <v>0</v>
      </c>
      <c r="D24" s="29">
        <f t="shared" si="12"/>
        <v>0</v>
      </c>
      <c r="E24" s="29">
        <f t="shared" si="12"/>
        <v>0</v>
      </c>
      <c r="F24" s="29">
        <f t="shared" si="12"/>
        <v>0</v>
      </c>
      <c r="G24" s="29">
        <f t="shared" si="12"/>
        <v>0</v>
      </c>
      <c r="H24" s="29">
        <f t="shared" si="12"/>
        <v>0</v>
      </c>
      <c r="I24" s="29">
        <f t="shared" si="12"/>
        <v>0</v>
      </c>
      <c r="J24" s="29">
        <f t="shared" si="12"/>
        <v>0</v>
      </c>
      <c r="K24" s="29">
        <f t="shared" si="12"/>
        <v>0</v>
      </c>
      <c r="L24" s="29">
        <f t="shared" si="12"/>
        <v>0</v>
      </c>
      <c r="M24" s="29">
        <f t="shared" si="12"/>
        <v>0</v>
      </c>
      <c r="N24" s="29">
        <f t="shared" si="12"/>
        <v>0</v>
      </c>
      <c r="O24" s="29">
        <f t="shared" si="12"/>
        <v>0</v>
      </c>
      <c r="P24" s="29">
        <f t="shared" si="12"/>
        <v>0</v>
      </c>
      <c r="Q24" s="29">
        <f t="shared" si="12"/>
        <v>0</v>
      </c>
      <c r="R24" s="29">
        <f t="shared" si="12"/>
        <v>0</v>
      </c>
      <c r="S24" s="29">
        <f t="shared" si="12"/>
        <v>0</v>
      </c>
      <c r="T24" s="29">
        <f t="shared" si="12"/>
        <v>0</v>
      </c>
      <c r="U24" s="29">
        <f t="shared" si="12"/>
        <v>0</v>
      </c>
      <c r="V24" s="29">
        <f t="shared" si="12"/>
        <v>0</v>
      </c>
      <c r="W24" s="29">
        <f t="shared" si="12"/>
        <v>0</v>
      </c>
      <c r="X24" s="29">
        <f t="shared" si="12"/>
        <v>0</v>
      </c>
      <c r="Y24" s="29">
        <f t="shared" si="12"/>
        <v>0</v>
      </c>
      <c r="Z24" s="29">
        <f t="shared" si="12"/>
        <v>0</v>
      </c>
      <c r="AA24" s="29">
        <f t="shared" si="12"/>
        <v>0</v>
      </c>
      <c r="AB24" s="29">
        <f t="shared" si="12"/>
        <v>0</v>
      </c>
      <c r="AC24" s="29">
        <f t="shared" si="12"/>
        <v>0</v>
      </c>
      <c r="AD24" s="29">
        <f t="shared" si="12"/>
        <v>0</v>
      </c>
      <c r="AE24" s="29">
        <f t="shared" si="12"/>
        <v>0</v>
      </c>
      <c r="AF24" s="29">
        <f t="shared" si="12"/>
        <v>0</v>
      </c>
      <c r="AG24" s="2"/>
      <c r="AH24" s="3"/>
      <c r="AI24" s="4"/>
      <c r="AJ24" s="4"/>
      <c r="AK24" s="7"/>
      <c r="AL24" s="7"/>
      <c r="AM24" s="9"/>
      <c r="AN24" s="8"/>
      <c r="AO24" s="6"/>
      <c r="AP24" s="8"/>
      <c r="AQ24" s="6"/>
      <c r="AR24" s="10"/>
      <c r="AS24" s="5"/>
      <c r="AT24" s="5"/>
      <c r="AU24" s="5"/>
      <c r="AV24" s="30"/>
    </row>
    <row r="25" spans="1:48" ht="25.5" hidden="1" customHeight="1" outlineLevel="1" x14ac:dyDescent="0.2">
      <c r="A25" s="28" t="s">
        <v>2</v>
      </c>
      <c r="B25" s="31">
        <f>+(COUNTIF(B22:B23,"F"))</f>
        <v>0</v>
      </c>
      <c r="C25" s="31">
        <f t="shared" ref="C25:AF25" si="13">+(COUNTIF(C22:C23,"F"))</f>
        <v>0</v>
      </c>
      <c r="D25" s="31">
        <f t="shared" si="13"/>
        <v>0</v>
      </c>
      <c r="E25" s="31">
        <f t="shared" si="13"/>
        <v>0</v>
      </c>
      <c r="F25" s="31">
        <f t="shared" si="13"/>
        <v>0</v>
      </c>
      <c r="G25" s="31">
        <f t="shared" si="13"/>
        <v>0</v>
      </c>
      <c r="H25" s="31">
        <f t="shared" si="13"/>
        <v>0</v>
      </c>
      <c r="I25" s="31">
        <f t="shared" si="13"/>
        <v>0</v>
      </c>
      <c r="J25" s="31">
        <f t="shared" si="13"/>
        <v>0</v>
      </c>
      <c r="K25" s="31">
        <f t="shared" si="13"/>
        <v>0</v>
      </c>
      <c r="L25" s="31">
        <f t="shared" si="13"/>
        <v>0</v>
      </c>
      <c r="M25" s="31">
        <f t="shared" si="13"/>
        <v>0</v>
      </c>
      <c r="N25" s="31">
        <f t="shared" si="13"/>
        <v>0</v>
      </c>
      <c r="O25" s="31">
        <f t="shared" si="13"/>
        <v>0</v>
      </c>
      <c r="P25" s="31">
        <f t="shared" si="13"/>
        <v>0</v>
      </c>
      <c r="Q25" s="31">
        <f t="shared" si="13"/>
        <v>0</v>
      </c>
      <c r="R25" s="31">
        <f t="shared" si="13"/>
        <v>0</v>
      </c>
      <c r="S25" s="31">
        <f t="shared" si="13"/>
        <v>0</v>
      </c>
      <c r="T25" s="31">
        <f t="shared" si="13"/>
        <v>0</v>
      </c>
      <c r="U25" s="31">
        <f t="shared" si="13"/>
        <v>0</v>
      </c>
      <c r="V25" s="31">
        <f t="shared" si="13"/>
        <v>0</v>
      </c>
      <c r="W25" s="31">
        <f t="shared" si="13"/>
        <v>0</v>
      </c>
      <c r="X25" s="31">
        <f t="shared" si="13"/>
        <v>0</v>
      </c>
      <c r="Y25" s="31">
        <f t="shared" si="13"/>
        <v>0</v>
      </c>
      <c r="Z25" s="31">
        <f t="shared" si="13"/>
        <v>0</v>
      </c>
      <c r="AA25" s="31">
        <f t="shared" si="13"/>
        <v>0</v>
      </c>
      <c r="AB25" s="31">
        <f t="shared" si="13"/>
        <v>0</v>
      </c>
      <c r="AC25" s="31">
        <f t="shared" si="13"/>
        <v>0</v>
      </c>
      <c r="AD25" s="31">
        <f t="shared" si="13"/>
        <v>0</v>
      </c>
      <c r="AE25" s="31">
        <f t="shared" si="13"/>
        <v>0</v>
      </c>
      <c r="AF25" s="31">
        <f t="shared" si="13"/>
        <v>0</v>
      </c>
      <c r="AG25" s="2"/>
      <c r="AH25" s="3"/>
      <c r="AI25" s="4"/>
      <c r="AJ25" s="4"/>
      <c r="AK25" s="7"/>
      <c r="AL25" s="7"/>
      <c r="AM25" s="9"/>
      <c r="AN25" s="8"/>
      <c r="AO25" s="6"/>
      <c r="AP25" s="8"/>
      <c r="AQ25" s="6"/>
      <c r="AR25" s="10"/>
      <c r="AS25" s="5"/>
      <c r="AT25" s="5"/>
      <c r="AU25" s="5"/>
      <c r="AV25" s="30"/>
    </row>
    <row r="26" spans="1:48" ht="20.25" hidden="1" customHeight="1" outlineLevel="1" x14ac:dyDescent="0.2">
      <c r="A26" s="28" t="s">
        <v>3</v>
      </c>
      <c r="B26" s="31">
        <f>(COUNTIF(B22:B23,"T")+(COUNTIF(B22:B23,"V"))+(COUNTIF(B22:B23,"M"))+(COUNTIF(B22:B23,"I"))+(COUNTIF(B22:B23,"Ma"))+(COUNTIF(B22:B23,"Mi"))+(COUNTIF(B22:B23,"D")))*100</f>
        <v>0</v>
      </c>
      <c r="C26" s="31">
        <f t="shared" ref="C26:AF26" si="14">(COUNTIF(C22:C23,"T")+(COUNTIF(C22:C23,"V"))+(COUNTIF(C22:C23,"M"))+(COUNTIF(C22:C23,"I"))+(COUNTIF(C22:C23,"Ma"))+(COUNTIF(C22:C23,"Mi"))+(COUNTIF(C22:C23,"D")))*100</f>
        <v>0</v>
      </c>
      <c r="D26" s="31">
        <f t="shared" si="14"/>
        <v>0</v>
      </c>
      <c r="E26" s="31">
        <f t="shared" si="14"/>
        <v>0</v>
      </c>
      <c r="F26" s="31">
        <f t="shared" si="14"/>
        <v>0</v>
      </c>
      <c r="G26" s="31">
        <f t="shared" si="14"/>
        <v>0</v>
      </c>
      <c r="H26" s="31">
        <f t="shared" si="14"/>
        <v>0</v>
      </c>
      <c r="I26" s="31">
        <f t="shared" si="14"/>
        <v>0</v>
      </c>
      <c r="J26" s="31">
        <f t="shared" si="14"/>
        <v>0</v>
      </c>
      <c r="K26" s="31">
        <f t="shared" si="14"/>
        <v>0</v>
      </c>
      <c r="L26" s="31">
        <f t="shared" si="14"/>
        <v>0</v>
      </c>
      <c r="M26" s="31">
        <f t="shared" si="14"/>
        <v>0</v>
      </c>
      <c r="N26" s="31">
        <f t="shared" si="14"/>
        <v>0</v>
      </c>
      <c r="O26" s="31">
        <f t="shared" si="14"/>
        <v>0</v>
      </c>
      <c r="P26" s="31">
        <f t="shared" si="14"/>
        <v>0</v>
      </c>
      <c r="Q26" s="31">
        <f t="shared" si="14"/>
        <v>0</v>
      </c>
      <c r="R26" s="31">
        <f t="shared" si="14"/>
        <v>0</v>
      </c>
      <c r="S26" s="31">
        <f t="shared" si="14"/>
        <v>0</v>
      </c>
      <c r="T26" s="31">
        <f t="shared" si="14"/>
        <v>0</v>
      </c>
      <c r="U26" s="31">
        <f t="shared" si="14"/>
        <v>0</v>
      </c>
      <c r="V26" s="31">
        <f t="shared" si="14"/>
        <v>0</v>
      </c>
      <c r="W26" s="31">
        <f t="shared" si="14"/>
        <v>0</v>
      </c>
      <c r="X26" s="31">
        <f t="shared" si="14"/>
        <v>0</v>
      </c>
      <c r="Y26" s="31">
        <f t="shared" si="14"/>
        <v>0</v>
      </c>
      <c r="Z26" s="31">
        <f t="shared" si="14"/>
        <v>0</v>
      </c>
      <c r="AA26" s="31">
        <f t="shared" si="14"/>
        <v>0</v>
      </c>
      <c r="AB26" s="31">
        <f t="shared" si="14"/>
        <v>0</v>
      </c>
      <c r="AC26" s="31">
        <f t="shared" si="14"/>
        <v>0</v>
      </c>
      <c r="AD26" s="31">
        <f t="shared" si="14"/>
        <v>0</v>
      </c>
      <c r="AE26" s="31">
        <f t="shared" si="14"/>
        <v>0</v>
      </c>
      <c r="AF26" s="31">
        <f t="shared" si="14"/>
        <v>0</v>
      </c>
      <c r="AG26" s="2"/>
      <c r="AH26" s="3"/>
      <c r="AI26" s="4"/>
      <c r="AJ26" s="4"/>
      <c r="AK26" s="7"/>
      <c r="AL26" s="7"/>
      <c r="AM26" s="9"/>
      <c r="AN26" s="8"/>
      <c r="AO26" s="6"/>
      <c r="AP26" s="8"/>
      <c r="AQ26" s="6"/>
      <c r="AR26" s="10"/>
      <c r="AS26" s="5"/>
      <c r="AT26" s="5"/>
      <c r="AU26" s="5"/>
      <c r="AV26" s="30"/>
    </row>
    <row r="27" spans="1:48" ht="25.5" hidden="1" customHeight="1" outlineLevel="1" x14ac:dyDescent="0.2">
      <c r="A27" s="28" t="s">
        <v>4</v>
      </c>
      <c r="B27" s="31">
        <f t="shared" ref="B27:AF27" si="15">SUM(B22:B26)</f>
        <v>0</v>
      </c>
      <c r="C27" s="31">
        <f t="shared" si="15"/>
        <v>0</v>
      </c>
      <c r="D27" s="31">
        <f t="shared" si="15"/>
        <v>0</v>
      </c>
      <c r="E27" s="31">
        <f t="shared" si="15"/>
        <v>0</v>
      </c>
      <c r="F27" s="31">
        <f t="shared" si="15"/>
        <v>0</v>
      </c>
      <c r="G27" s="31">
        <f t="shared" si="15"/>
        <v>0</v>
      </c>
      <c r="H27" s="31">
        <f t="shared" si="15"/>
        <v>0</v>
      </c>
      <c r="I27" s="31">
        <f t="shared" si="15"/>
        <v>0</v>
      </c>
      <c r="J27" s="31">
        <f t="shared" si="15"/>
        <v>0</v>
      </c>
      <c r="K27" s="31">
        <f t="shared" si="15"/>
        <v>0</v>
      </c>
      <c r="L27" s="31">
        <f t="shared" si="15"/>
        <v>0</v>
      </c>
      <c r="M27" s="31">
        <f t="shared" si="15"/>
        <v>0</v>
      </c>
      <c r="N27" s="31">
        <f t="shared" si="15"/>
        <v>0</v>
      </c>
      <c r="O27" s="31">
        <f t="shared" si="15"/>
        <v>0</v>
      </c>
      <c r="P27" s="31">
        <f t="shared" si="15"/>
        <v>0</v>
      </c>
      <c r="Q27" s="31">
        <f t="shared" si="15"/>
        <v>0</v>
      </c>
      <c r="R27" s="31">
        <f t="shared" si="15"/>
        <v>0</v>
      </c>
      <c r="S27" s="31">
        <f t="shared" si="15"/>
        <v>0</v>
      </c>
      <c r="T27" s="31">
        <f t="shared" si="15"/>
        <v>0</v>
      </c>
      <c r="U27" s="31">
        <f t="shared" si="15"/>
        <v>0</v>
      </c>
      <c r="V27" s="31">
        <f t="shared" si="15"/>
        <v>0</v>
      </c>
      <c r="W27" s="31">
        <f t="shared" si="15"/>
        <v>0</v>
      </c>
      <c r="X27" s="31">
        <f t="shared" si="15"/>
        <v>0</v>
      </c>
      <c r="Y27" s="31">
        <f t="shared" si="15"/>
        <v>0</v>
      </c>
      <c r="Z27" s="31">
        <f t="shared" si="15"/>
        <v>0</v>
      </c>
      <c r="AA27" s="31">
        <f t="shared" si="15"/>
        <v>0</v>
      </c>
      <c r="AB27" s="31">
        <f t="shared" si="15"/>
        <v>0</v>
      </c>
      <c r="AC27" s="31">
        <f t="shared" si="15"/>
        <v>0</v>
      </c>
      <c r="AD27" s="31">
        <f t="shared" si="15"/>
        <v>0</v>
      </c>
      <c r="AE27" s="31">
        <f t="shared" si="15"/>
        <v>0</v>
      </c>
      <c r="AF27" s="31">
        <f t="shared" si="15"/>
        <v>0</v>
      </c>
      <c r="AG27" s="2"/>
      <c r="AH27" s="3"/>
      <c r="AI27" s="4"/>
      <c r="AJ27" s="4"/>
      <c r="AK27" s="7"/>
      <c r="AL27" s="7"/>
      <c r="AM27" s="9"/>
      <c r="AN27" s="8"/>
      <c r="AO27" s="6"/>
      <c r="AP27" s="8"/>
      <c r="AQ27" s="6"/>
      <c r="AR27" s="10"/>
      <c r="AS27" s="5"/>
      <c r="AT27" s="5"/>
      <c r="AU27" s="5"/>
      <c r="AV27" s="30"/>
    </row>
    <row r="28" spans="1:48" ht="25.5" hidden="1" customHeight="1" outlineLevel="1" x14ac:dyDescent="0.2">
      <c r="A28" s="28" t="s">
        <v>5</v>
      </c>
      <c r="B28" s="34" t="str">
        <f t="shared" ref="B28:AF28" si="16">IF(B27&gt;=100,"",IF(B27=2,"",IF(B27&gt;=$AV$9,"no ok","")))</f>
        <v/>
      </c>
      <c r="C28" s="34" t="str">
        <f t="shared" si="16"/>
        <v/>
      </c>
      <c r="D28" s="34" t="str">
        <f t="shared" si="16"/>
        <v/>
      </c>
      <c r="E28" s="34" t="str">
        <f t="shared" si="16"/>
        <v/>
      </c>
      <c r="F28" s="34" t="str">
        <f t="shared" si="16"/>
        <v/>
      </c>
      <c r="G28" s="34" t="str">
        <f t="shared" si="16"/>
        <v/>
      </c>
      <c r="H28" s="34" t="str">
        <f t="shared" si="16"/>
        <v/>
      </c>
      <c r="I28" s="34" t="str">
        <f t="shared" si="16"/>
        <v/>
      </c>
      <c r="J28" s="34" t="str">
        <f t="shared" si="16"/>
        <v/>
      </c>
      <c r="K28" s="34" t="str">
        <f t="shared" si="16"/>
        <v/>
      </c>
      <c r="L28" s="34" t="str">
        <f t="shared" si="16"/>
        <v/>
      </c>
      <c r="M28" s="34" t="str">
        <f t="shared" si="16"/>
        <v/>
      </c>
      <c r="N28" s="34" t="str">
        <f t="shared" si="16"/>
        <v/>
      </c>
      <c r="O28" s="34" t="str">
        <f t="shared" si="16"/>
        <v/>
      </c>
      <c r="P28" s="34" t="str">
        <f t="shared" si="16"/>
        <v/>
      </c>
      <c r="Q28" s="34" t="str">
        <f t="shared" si="16"/>
        <v/>
      </c>
      <c r="R28" s="34" t="str">
        <f t="shared" si="16"/>
        <v/>
      </c>
      <c r="S28" s="34" t="str">
        <f t="shared" si="16"/>
        <v/>
      </c>
      <c r="T28" s="34" t="str">
        <f t="shared" si="16"/>
        <v/>
      </c>
      <c r="U28" s="34" t="str">
        <f t="shared" si="16"/>
        <v/>
      </c>
      <c r="V28" s="34" t="str">
        <f t="shared" si="16"/>
        <v/>
      </c>
      <c r="W28" s="34" t="str">
        <f t="shared" si="16"/>
        <v/>
      </c>
      <c r="X28" s="34" t="str">
        <f t="shared" si="16"/>
        <v/>
      </c>
      <c r="Y28" s="34" t="str">
        <f t="shared" si="16"/>
        <v/>
      </c>
      <c r="Z28" s="34" t="str">
        <f t="shared" si="16"/>
        <v/>
      </c>
      <c r="AA28" s="34" t="str">
        <f t="shared" si="16"/>
        <v/>
      </c>
      <c r="AB28" s="34" t="str">
        <f t="shared" si="16"/>
        <v/>
      </c>
      <c r="AC28" s="34" t="str">
        <f t="shared" si="16"/>
        <v/>
      </c>
      <c r="AD28" s="34" t="str">
        <f t="shared" si="16"/>
        <v/>
      </c>
      <c r="AE28" s="34" t="str">
        <f t="shared" si="16"/>
        <v/>
      </c>
      <c r="AF28" s="34" t="str">
        <f t="shared" si="16"/>
        <v/>
      </c>
      <c r="AG28" s="2"/>
      <c r="AH28" s="3"/>
      <c r="AI28" s="4"/>
      <c r="AJ28" s="4"/>
      <c r="AK28" s="7"/>
      <c r="AL28" s="7"/>
      <c r="AM28" s="9"/>
      <c r="AN28" s="8"/>
      <c r="AO28" s="6"/>
      <c r="AP28" s="8"/>
      <c r="AQ28" s="6"/>
      <c r="AR28" s="10"/>
      <c r="AS28" s="5"/>
      <c r="AT28" s="5"/>
      <c r="AU28" s="5"/>
      <c r="AV28" s="30"/>
    </row>
    <row r="29" spans="1:48" ht="25.5" hidden="1" customHeight="1" outlineLevel="1" thickBot="1" x14ac:dyDescent="0.25">
      <c r="A29" s="28" t="s">
        <v>6</v>
      </c>
      <c r="B29" s="75" t="b">
        <f t="shared" ref="B29:AF29" si="17">IF(B28="no ok",IF(B24=1,"X",IF(B25=1,"F","")))</f>
        <v>0</v>
      </c>
      <c r="C29" s="75" t="b">
        <f t="shared" si="17"/>
        <v>0</v>
      </c>
      <c r="D29" s="75" t="b">
        <f t="shared" si="17"/>
        <v>0</v>
      </c>
      <c r="E29" s="75" t="b">
        <f t="shared" si="17"/>
        <v>0</v>
      </c>
      <c r="F29" s="75" t="b">
        <f t="shared" si="17"/>
        <v>0</v>
      </c>
      <c r="G29" s="75" t="b">
        <f t="shared" si="17"/>
        <v>0</v>
      </c>
      <c r="H29" s="75" t="b">
        <f t="shared" si="17"/>
        <v>0</v>
      </c>
      <c r="I29" s="75" t="b">
        <f t="shared" si="17"/>
        <v>0</v>
      </c>
      <c r="J29" s="75" t="b">
        <f t="shared" si="17"/>
        <v>0</v>
      </c>
      <c r="K29" s="75" t="b">
        <f t="shared" si="17"/>
        <v>0</v>
      </c>
      <c r="L29" s="75" t="b">
        <f t="shared" si="17"/>
        <v>0</v>
      </c>
      <c r="M29" s="75" t="b">
        <f t="shared" si="17"/>
        <v>0</v>
      </c>
      <c r="N29" s="75" t="b">
        <f t="shared" si="17"/>
        <v>0</v>
      </c>
      <c r="O29" s="75" t="b">
        <f t="shared" si="17"/>
        <v>0</v>
      </c>
      <c r="P29" s="75" t="b">
        <f t="shared" si="17"/>
        <v>0</v>
      </c>
      <c r="Q29" s="75" t="b">
        <f t="shared" si="17"/>
        <v>0</v>
      </c>
      <c r="R29" s="75" t="b">
        <f t="shared" si="17"/>
        <v>0</v>
      </c>
      <c r="S29" s="75" t="b">
        <f t="shared" si="17"/>
        <v>0</v>
      </c>
      <c r="T29" s="75" t="b">
        <f t="shared" si="17"/>
        <v>0</v>
      </c>
      <c r="U29" s="75" t="b">
        <f t="shared" si="17"/>
        <v>0</v>
      </c>
      <c r="V29" s="75" t="b">
        <f t="shared" si="17"/>
        <v>0</v>
      </c>
      <c r="W29" s="75" t="b">
        <f t="shared" si="17"/>
        <v>0</v>
      </c>
      <c r="X29" s="75" t="b">
        <f t="shared" si="17"/>
        <v>0</v>
      </c>
      <c r="Y29" s="75" t="b">
        <f t="shared" si="17"/>
        <v>0</v>
      </c>
      <c r="Z29" s="75" t="b">
        <f t="shared" si="17"/>
        <v>0</v>
      </c>
      <c r="AA29" s="75" t="b">
        <f t="shared" si="17"/>
        <v>0</v>
      </c>
      <c r="AB29" s="75" t="b">
        <f t="shared" si="17"/>
        <v>0</v>
      </c>
      <c r="AC29" s="75" t="b">
        <f t="shared" si="17"/>
        <v>0</v>
      </c>
      <c r="AD29" s="75" t="b">
        <f t="shared" si="17"/>
        <v>0</v>
      </c>
      <c r="AE29" s="75" t="b">
        <f t="shared" si="17"/>
        <v>0</v>
      </c>
      <c r="AF29" s="75" t="b">
        <f t="shared" si="17"/>
        <v>0</v>
      </c>
      <c r="AG29" s="2"/>
      <c r="AH29" s="3"/>
      <c r="AI29" s="4"/>
      <c r="AJ29" s="4"/>
      <c r="AK29" s="7">
        <f>COUNTIF(B29:AF29,"X")/2</f>
        <v>0</v>
      </c>
      <c r="AL29" s="7"/>
      <c r="AM29" s="9"/>
      <c r="AN29" s="8">
        <f>COUNTIF(B29:AF29,"F")/2</f>
        <v>0</v>
      </c>
      <c r="AO29" s="6"/>
      <c r="AP29" s="8"/>
      <c r="AQ29" s="6"/>
      <c r="AR29" s="10"/>
      <c r="AS29" s="5"/>
      <c r="AT29" s="5"/>
      <c r="AU29" s="5"/>
      <c r="AV29" s="30"/>
    </row>
    <row r="30" spans="1:48" ht="25.5" customHeight="1" collapsed="1" x14ac:dyDescent="0.2">
      <c r="A30" s="166">
        <v>4</v>
      </c>
      <c r="B30" s="56"/>
      <c r="C30" s="57"/>
      <c r="D30" s="58"/>
      <c r="E30" s="57"/>
      <c r="F30" s="58"/>
      <c r="G30" s="57"/>
      <c r="H30" s="58"/>
      <c r="I30" s="57"/>
      <c r="J30" s="58"/>
      <c r="K30" s="57"/>
      <c r="L30" s="58"/>
      <c r="M30" s="57"/>
      <c r="N30" s="58"/>
      <c r="O30" s="57"/>
      <c r="P30" s="58"/>
      <c r="Q30" s="57"/>
      <c r="R30" s="58"/>
      <c r="S30" s="57"/>
      <c r="T30" s="58"/>
      <c r="U30" s="57"/>
      <c r="V30" s="58"/>
      <c r="W30" s="57"/>
      <c r="X30" s="58"/>
      <c r="Y30" s="57"/>
      <c r="Z30" s="58"/>
      <c r="AA30" s="57"/>
      <c r="AB30" s="58"/>
      <c r="AC30" s="57"/>
      <c r="AD30" s="58"/>
      <c r="AE30" s="57"/>
      <c r="AF30" s="71"/>
      <c r="AG30" s="168">
        <f>SUM(B30:AF31)*24</f>
        <v>0</v>
      </c>
      <c r="AH30" s="160">
        <f>(((((62-COUNTBLANK(B30:AF31))/2)-(SUM(AP30,AR30:AT31))))/7)*$AE$2-(SUM(AN30,AU30)*($AE$2/5))</f>
        <v>0</v>
      </c>
      <c r="AI30" s="170">
        <f>AG30-AH30</f>
        <v>0</v>
      </c>
      <c r="AJ30" s="109"/>
      <c r="AK30" s="104">
        <f>((COUNTIF(B30:AF31,"X")/2)-AK37)</f>
        <v>0</v>
      </c>
      <c r="AL30" s="103">
        <f>(((((62-COUNTBLANK(B30:AF31))/2)-(SUM(AP30,AR30:AT31))))/7)*2</f>
        <v>0</v>
      </c>
      <c r="AM30" s="103">
        <f>AK30-AL30</f>
        <v>0</v>
      </c>
      <c r="AN30" s="91">
        <f>(COUNTIF(B30:AF31,"F")/2)-AN37</f>
        <v>0</v>
      </c>
      <c r="AO30" s="96">
        <f>(6*((62-(COUNTBLANK(B30:AF31)))/2)/365)</f>
        <v>0</v>
      </c>
      <c r="AP30" s="91">
        <f>COUNTIF(B30:AF31,"V")/2</f>
        <v>0</v>
      </c>
      <c r="AQ30" s="96">
        <f>(35*((62-(COUNTBLANK(B30:AF31)))/2)/365)</f>
        <v>0</v>
      </c>
      <c r="AR30" s="92">
        <f>COUNTIF(B30:AF31,"M")/2+(COUNTIF(B30:AF31,"Ma")/2)</f>
        <v>0</v>
      </c>
      <c r="AS30" s="93">
        <f>COUNTIF(B30:AF31,"I")/2</f>
        <v>0</v>
      </c>
      <c r="AT30" s="93">
        <f>COUNTIF(B30:AF31,"Mi")/2</f>
        <v>0</v>
      </c>
      <c r="AU30" s="96">
        <f>COUNTIF(B30:AF31,"D")/2</f>
        <v>0</v>
      </c>
      <c r="AV30" s="90"/>
    </row>
    <row r="31" spans="1:48" ht="25.5" customHeight="1" thickBot="1" x14ac:dyDescent="0.25">
      <c r="A31" s="167"/>
      <c r="B31" s="60"/>
      <c r="C31" s="61"/>
      <c r="D31" s="62"/>
      <c r="E31" s="61"/>
      <c r="F31" s="62"/>
      <c r="G31" s="61"/>
      <c r="H31" s="62"/>
      <c r="I31" s="61"/>
      <c r="J31" s="62"/>
      <c r="K31" s="61"/>
      <c r="L31" s="62"/>
      <c r="M31" s="61"/>
      <c r="N31" s="62"/>
      <c r="O31" s="61"/>
      <c r="P31" s="62"/>
      <c r="Q31" s="61"/>
      <c r="R31" s="62"/>
      <c r="S31" s="61"/>
      <c r="T31" s="62"/>
      <c r="U31" s="61"/>
      <c r="V31" s="62"/>
      <c r="W31" s="61"/>
      <c r="X31" s="62"/>
      <c r="Y31" s="61"/>
      <c r="Z31" s="62"/>
      <c r="AA31" s="61"/>
      <c r="AB31" s="62"/>
      <c r="AC31" s="61"/>
      <c r="AD31" s="62"/>
      <c r="AE31" s="61"/>
      <c r="AF31" s="73"/>
      <c r="AG31" s="169"/>
      <c r="AH31" s="161"/>
      <c r="AI31" s="171"/>
      <c r="AJ31" s="110"/>
      <c r="AK31" s="104"/>
      <c r="AL31" s="103"/>
      <c r="AM31" s="103"/>
      <c r="AN31" s="91"/>
      <c r="AO31" s="96"/>
      <c r="AP31" s="91"/>
      <c r="AQ31" s="96"/>
      <c r="AR31" s="92"/>
      <c r="AS31" s="93"/>
      <c r="AT31" s="93"/>
      <c r="AU31" s="96"/>
      <c r="AV31" s="90"/>
    </row>
    <row r="32" spans="1:48" ht="25.5" hidden="1" customHeight="1" outlineLevel="1" x14ac:dyDescent="0.2">
      <c r="A32" s="28" t="s">
        <v>1</v>
      </c>
      <c r="B32" s="29">
        <f t="shared" ref="B32:AE32" si="18">COUNTIF(B30:B31,"X")</f>
        <v>0</v>
      </c>
      <c r="C32" s="29">
        <f t="shared" si="18"/>
        <v>0</v>
      </c>
      <c r="D32" s="29">
        <f t="shared" si="18"/>
        <v>0</v>
      </c>
      <c r="E32" s="29">
        <f t="shared" si="18"/>
        <v>0</v>
      </c>
      <c r="F32" s="29">
        <f t="shared" si="18"/>
        <v>0</v>
      </c>
      <c r="G32" s="29">
        <f t="shared" si="18"/>
        <v>0</v>
      </c>
      <c r="H32" s="29">
        <f t="shared" si="18"/>
        <v>0</v>
      </c>
      <c r="I32" s="29">
        <f t="shared" si="18"/>
        <v>0</v>
      </c>
      <c r="J32" s="29">
        <f t="shared" si="18"/>
        <v>0</v>
      </c>
      <c r="K32" s="29">
        <f t="shared" si="18"/>
        <v>0</v>
      </c>
      <c r="L32" s="29">
        <f t="shared" si="18"/>
        <v>0</v>
      </c>
      <c r="M32" s="29">
        <f t="shared" si="18"/>
        <v>0</v>
      </c>
      <c r="N32" s="29">
        <f t="shared" si="18"/>
        <v>0</v>
      </c>
      <c r="O32" s="29">
        <f t="shared" si="18"/>
        <v>0</v>
      </c>
      <c r="P32" s="29">
        <f t="shared" si="18"/>
        <v>0</v>
      </c>
      <c r="Q32" s="29">
        <f t="shared" si="18"/>
        <v>0</v>
      </c>
      <c r="R32" s="29">
        <f t="shared" si="18"/>
        <v>0</v>
      </c>
      <c r="S32" s="29">
        <f t="shared" si="18"/>
        <v>0</v>
      </c>
      <c r="T32" s="29">
        <f t="shared" si="18"/>
        <v>0</v>
      </c>
      <c r="U32" s="29">
        <f t="shared" si="18"/>
        <v>0</v>
      </c>
      <c r="V32" s="29">
        <f t="shared" si="18"/>
        <v>0</v>
      </c>
      <c r="W32" s="29">
        <f t="shared" si="18"/>
        <v>0</v>
      </c>
      <c r="X32" s="29">
        <f t="shared" si="18"/>
        <v>0</v>
      </c>
      <c r="Y32" s="29">
        <f t="shared" si="18"/>
        <v>0</v>
      </c>
      <c r="Z32" s="29">
        <f t="shared" si="18"/>
        <v>0</v>
      </c>
      <c r="AA32" s="29">
        <f t="shared" si="18"/>
        <v>0</v>
      </c>
      <c r="AB32" s="29">
        <f t="shared" si="18"/>
        <v>0</v>
      </c>
      <c r="AC32" s="29">
        <f t="shared" si="18"/>
        <v>0</v>
      </c>
      <c r="AD32" s="29">
        <f t="shared" si="18"/>
        <v>0</v>
      </c>
      <c r="AE32" s="29">
        <f t="shared" si="18"/>
        <v>0</v>
      </c>
      <c r="AF32" s="77"/>
      <c r="AG32" s="2"/>
      <c r="AH32" s="3"/>
      <c r="AI32" s="4"/>
      <c r="AJ32" s="4"/>
      <c r="AK32" s="7"/>
      <c r="AL32" s="7"/>
      <c r="AM32" s="9"/>
      <c r="AN32" s="8"/>
      <c r="AO32" s="6"/>
      <c r="AP32" s="8"/>
      <c r="AQ32" s="6"/>
      <c r="AR32" s="10"/>
      <c r="AS32" s="5"/>
      <c r="AT32" s="5"/>
      <c r="AU32" s="5"/>
      <c r="AV32" s="30"/>
    </row>
    <row r="33" spans="1:48" ht="25.5" hidden="1" customHeight="1" outlineLevel="1" x14ac:dyDescent="0.2">
      <c r="A33" s="28" t="s">
        <v>2</v>
      </c>
      <c r="B33" s="31">
        <f>+(COUNTIF(B30:B31,"F"))</f>
        <v>0</v>
      </c>
      <c r="C33" s="31">
        <f t="shared" ref="C33:AE33" si="19">+(COUNTIF(C30:C31,"F"))</f>
        <v>0</v>
      </c>
      <c r="D33" s="31">
        <f t="shared" si="19"/>
        <v>0</v>
      </c>
      <c r="E33" s="31">
        <f t="shared" si="19"/>
        <v>0</v>
      </c>
      <c r="F33" s="31">
        <f t="shared" si="19"/>
        <v>0</v>
      </c>
      <c r="G33" s="31">
        <f t="shared" si="19"/>
        <v>0</v>
      </c>
      <c r="H33" s="31">
        <f t="shared" si="19"/>
        <v>0</v>
      </c>
      <c r="I33" s="31">
        <f t="shared" si="19"/>
        <v>0</v>
      </c>
      <c r="J33" s="31">
        <f t="shared" si="19"/>
        <v>0</v>
      </c>
      <c r="K33" s="31">
        <f t="shared" si="19"/>
        <v>0</v>
      </c>
      <c r="L33" s="31">
        <f t="shared" si="19"/>
        <v>0</v>
      </c>
      <c r="M33" s="31">
        <f t="shared" si="19"/>
        <v>0</v>
      </c>
      <c r="N33" s="31">
        <f t="shared" si="19"/>
        <v>0</v>
      </c>
      <c r="O33" s="31">
        <f t="shared" si="19"/>
        <v>0</v>
      </c>
      <c r="P33" s="31">
        <f t="shared" si="19"/>
        <v>0</v>
      </c>
      <c r="Q33" s="31">
        <f t="shared" si="19"/>
        <v>0</v>
      </c>
      <c r="R33" s="31">
        <f t="shared" si="19"/>
        <v>0</v>
      </c>
      <c r="S33" s="31">
        <f t="shared" si="19"/>
        <v>0</v>
      </c>
      <c r="T33" s="31">
        <f t="shared" si="19"/>
        <v>0</v>
      </c>
      <c r="U33" s="31">
        <f t="shared" si="19"/>
        <v>0</v>
      </c>
      <c r="V33" s="31">
        <f t="shared" si="19"/>
        <v>0</v>
      </c>
      <c r="W33" s="31">
        <f t="shared" si="19"/>
        <v>0</v>
      </c>
      <c r="X33" s="31">
        <f t="shared" si="19"/>
        <v>0</v>
      </c>
      <c r="Y33" s="31">
        <f t="shared" si="19"/>
        <v>0</v>
      </c>
      <c r="Z33" s="31">
        <f t="shared" si="19"/>
        <v>0</v>
      </c>
      <c r="AA33" s="31">
        <f t="shared" si="19"/>
        <v>0</v>
      </c>
      <c r="AB33" s="31">
        <f t="shared" si="19"/>
        <v>0</v>
      </c>
      <c r="AC33" s="31">
        <f t="shared" si="19"/>
        <v>0</v>
      </c>
      <c r="AD33" s="31">
        <f t="shared" si="19"/>
        <v>0</v>
      </c>
      <c r="AE33" s="31">
        <f t="shared" si="19"/>
        <v>0</v>
      </c>
      <c r="AF33" s="79"/>
      <c r="AG33" s="2"/>
      <c r="AH33" s="3"/>
      <c r="AI33" s="4"/>
      <c r="AJ33" s="4"/>
      <c r="AK33" s="7"/>
      <c r="AL33" s="7"/>
      <c r="AM33" s="9"/>
      <c r="AN33" s="8"/>
      <c r="AO33" s="6"/>
      <c r="AP33" s="8"/>
      <c r="AQ33" s="6"/>
      <c r="AR33" s="10"/>
      <c r="AS33" s="5"/>
      <c r="AT33" s="5"/>
      <c r="AU33" s="5"/>
      <c r="AV33" s="30"/>
    </row>
    <row r="34" spans="1:48" ht="25.5" hidden="1" customHeight="1" outlineLevel="1" x14ac:dyDescent="0.2">
      <c r="A34" s="28" t="s">
        <v>3</v>
      </c>
      <c r="B34" s="31">
        <f>(COUNTIF(B30:B31,"T")+(COUNTIF(B30:B31,"V"))+(COUNTIF(B30:B31,"M"))+(COUNTIF(B30:B31,"I"))+(COUNTIF(B30:B31,"Ma"))+(COUNTIF(B30:B31,"Mi"))+(COUNTIF(B30:B31,"D")))*100</f>
        <v>0</v>
      </c>
      <c r="C34" s="31">
        <f t="shared" ref="C34:AE34" si="20">(COUNTIF(C30:C31,"T")+(COUNTIF(C30:C31,"V"))+(COUNTIF(C30:C31,"M"))+(COUNTIF(C30:C31,"I"))+(COUNTIF(C30:C31,"Ma"))+(COUNTIF(C30:C31,"Mi"))+(COUNTIF(C30:C31,"D")))*100</f>
        <v>0</v>
      </c>
      <c r="D34" s="31">
        <f t="shared" si="20"/>
        <v>0</v>
      </c>
      <c r="E34" s="31">
        <f t="shared" si="20"/>
        <v>0</v>
      </c>
      <c r="F34" s="31">
        <f t="shared" si="20"/>
        <v>0</v>
      </c>
      <c r="G34" s="31">
        <f t="shared" si="20"/>
        <v>0</v>
      </c>
      <c r="H34" s="31">
        <f t="shared" si="20"/>
        <v>0</v>
      </c>
      <c r="I34" s="31">
        <f t="shared" si="20"/>
        <v>0</v>
      </c>
      <c r="J34" s="31">
        <f t="shared" si="20"/>
        <v>0</v>
      </c>
      <c r="K34" s="31">
        <f t="shared" si="20"/>
        <v>0</v>
      </c>
      <c r="L34" s="31">
        <f t="shared" si="20"/>
        <v>0</v>
      </c>
      <c r="M34" s="31">
        <f t="shared" si="20"/>
        <v>0</v>
      </c>
      <c r="N34" s="31">
        <f t="shared" si="20"/>
        <v>0</v>
      </c>
      <c r="O34" s="31">
        <f t="shared" si="20"/>
        <v>0</v>
      </c>
      <c r="P34" s="31">
        <f t="shared" si="20"/>
        <v>0</v>
      </c>
      <c r="Q34" s="31">
        <f t="shared" si="20"/>
        <v>0</v>
      </c>
      <c r="R34" s="31">
        <f t="shared" si="20"/>
        <v>0</v>
      </c>
      <c r="S34" s="31">
        <f t="shared" si="20"/>
        <v>0</v>
      </c>
      <c r="T34" s="31">
        <f t="shared" si="20"/>
        <v>0</v>
      </c>
      <c r="U34" s="31">
        <f t="shared" si="20"/>
        <v>0</v>
      </c>
      <c r="V34" s="31">
        <f t="shared" si="20"/>
        <v>0</v>
      </c>
      <c r="W34" s="31">
        <f t="shared" si="20"/>
        <v>0</v>
      </c>
      <c r="X34" s="31">
        <f t="shared" si="20"/>
        <v>0</v>
      </c>
      <c r="Y34" s="31">
        <f t="shared" si="20"/>
        <v>0</v>
      </c>
      <c r="Z34" s="31">
        <f t="shared" si="20"/>
        <v>0</v>
      </c>
      <c r="AA34" s="31">
        <f t="shared" si="20"/>
        <v>0</v>
      </c>
      <c r="AB34" s="31">
        <f t="shared" si="20"/>
        <v>0</v>
      </c>
      <c r="AC34" s="31">
        <f t="shared" si="20"/>
        <v>0</v>
      </c>
      <c r="AD34" s="31">
        <f t="shared" si="20"/>
        <v>0</v>
      </c>
      <c r="AE34" s="31">
        <f t="shared" si="20"/>
        <v>0</v>
      </c>
      <c r="AF34" s="79"/>
      <c r="AG34" s="2"/>
      <c r="AH34" s="3"/>
      <c r="AI34" s="4"/>
      <c r="AJ34" s="4"/>
      <c r="AK34" s="7"/>
      <c r="AL34" s="7"/>
      <c r="AM34" s="9"/>
      <c r="AN34" s="8"/>
      <c r="AO34" s="6"/>
      <c r="AP34" s="8"/>
      <c r="AQ34" s="6"/>
      <c r="AR34" s="10"/>
      <c r="AS34" s="5"/>
      <c r="AT34" s="5"/>
      <c r="AU34" s="5"/>
      <c r="AV34" s="30"/>
    </row>
    <row r="35" spans="1:48" ht="25.5" hidden="1" customHeight="1" outlineLevel="1" x14ac:dyDescent="0.2">
      <c r="A35" s="28" t="s">
        <v>4</v>
      </c>
      <c r="B35" s="31">
        <f t="shared" ref="B35:AE35" si="21">SUM(B30:B34)</f>
        <v>0</v>
      </c>
      <c r="C35" s="31">
        <f t="shared" si="21"/>
        <v>0</v>
      </c>
      <c r="D35" s="31">
        <f t="shared" si="21"/>
        <v>0</v>
      </c>
      <c r="E35" s="31">
        <f t="shared" si="21"/>
        <v>0</v>
      </c>
      <c r="F35" s="31">
        <f t="shared" si="21"/>
        <v>0</v>
      </c>
      <c r="G35" s="31">
        <f t="shared" si="21"/>
        <v>0</v>
      </c>
      <c r="H35" s="31">
        <f t="shared" si="21"/>
        <v>0</v>
      </c>
      <c r="I35" s="31">
        <f t="shared" si="21"/>
        <v>0</v>
      </c>
      <c r="J35" s="31">
        <f t="shared" si="21"/>
        <v>0</v>
      </c>
      <c r="K35" s="31">
        <f t="shared" si="21"/>
        <v>0</v>
      </c>
      <c r="L35" s="31">
        <f t="shared" si="21"/>
        <v>0</v>
      </c>
      <c r="M35" s="31">
        <f t="shared" si="21"/>
        <v>0</v>
      </c>
      <c r="N35" s="31">
        <f t="shared" si="21"/>
        <v>0</v>
      </c>
      <c r="O35" s="31">
        <f t="shared" si="21"/>
        <v>0</v>
      </c>
      <c r="P35" s="31">
        <f t="shared" si="21"/>
        <v>0</v>
      </c>
      <c r="Q35" s="31">
        <f t="shared" si="21"/>
        <v>0</v>
      </c>
      <c r="R35" s="31">
        <f t="shared" si="21"/>
        <v>0</v>
      </c>
      <c r="S35" s="31">
        <f t="shared" si="21"/>
        <v>0</v>
      </c>
      <c r="T35" s="31">
        <f t="shared" si="21"/>
        <v>0</v>
      </c>
      <c r="U35" s="31">
        <f t="shared" si="21"/>
        <v>0</v>
      </c>
      <c r="V35" s="31">
        <f t="shared" si="21"/>
        <v>0</v>
      </c>
      <c r="W35" s="31">
        <f t="shared" si="21"/>
        <v>0</v>
      </c>
      <c r="X35" s="31">
        <f t="shared" si="21"/>
        <v>0</v>
      </c>
      <c r="Y35" s="31">
        <f t="shared" si="21"/>
        <v>0</v>
      </c>
      <c r="Z35" s="31">
        <f t="shared" si="21"/>
        <v>0</v>
      </c>
      <c r="AA35" s="31">
        <f t="shared" si="21"/>
        <v>0</v>
      </c>
      <c r="AB35" s="31">
        <f t="shared" si="21"/>
        <v>0</v>
      </c>
      <c r="AC35" s="31">
        <f t="shared" si="21"/>
        <v>0</v>
      </c>
      <c r="AD35" s="31">
        <f t="shared" si="21"/>
        <v>0</v>
      </c>
      <c r="AE35" s="31">
        <f t="shared" si="21"/>
        <v>0</v>
      </c>
      <c r="AF35" s="79"/>
      <c r="AG35" s="2"/>
      <c r="AH35" s="3"/>
      <c r="AI35" s="4"/>
      <c r="AJ35" s="4"/>
      <c r="AK35" s="7"/>
      <c r="AL35" s="7"/>
      <c r="AM35" s="9"/>
      <c r="AN35" s="8"/>
      <c r="AO35" s="6"/>
      <c r="AP35" s="8"/>
      <c r="AQ35" s="6"/>
      <c r="AR35" s="10"/>
      <c r="AS35" s="5"/>
      <c r="AT35" s="5"/>
      <c r="AU35" s="5"/>
      <c r="AV35" s="30"/>
    </row>
    <row r="36" spans="1:48" ht="25.5" hidden="1" customHeight="1" outlineLevel="1" x14ac:dyDescent="0.2">
      <c r="A36" s="28" t="s">
        <v>5</v>
      </c>
      <c r="B36" s="34" t="str">
        <f t="shared" ref="B36:AE36" si="22">IF(B35&gt;=100,"",IF(B35=2,"",IF(B35&gt;=$AV$9,"no ok","")))</f>
        <v/>
      </c>
      <c r="C36" s="34" t="str">
        <f t="shared" si="22"/>
        <v/>
      </c>
      <c r="D36" s="34" t="str">
        <f t="shared" si="22"/>
        <v/>
      </c>
      <c r="E36" s="34" t="str">
        <f t="shared" si="22"/>
        <v/>
      </c>
      <c r="F36" s="34" t="str">
        <f t="shared" si="22"/>
        <v/>
      </c>
      <c r="G36" s="34" t="str">
        <f t="shared" si="22"/>
        <v/>
      </c>
      <c r="H36" s="34" t="str">
        <f t="shared" si="22"/>
        <v/>
      </c>
      <c r="I36" s="34" t="str">
        <f t="shared" si="22"/>
        <v/>
      </c>
      <c r="J36" s="34" t="str">
        <f t="shared" si="22"/>
        <v/>
      </c>
      <c r="K36" s="34" t="str">
        <f t="shared" si="22"/>
        <v/>
      </c>
      <c r="L36" s="34" t="str">
        <f t="shared" si="22"/>
        <v/>
      </c>
      <c r="M36" s="34" t="str">
        <f t="shared" si="22"/>
        <v/>
      </c>
      <c r="N36" s="34" t="str">
        <f t="shared" si="22"/>
        <v/>
      </c>
      <c r="O36" s="34" t="str">
        <f t="shared" si="22"/>
        <v/>
      </c>
      <c r="P36" s="34" t="str">
        <f t="shared" si="22"/>
        <v/>
      </c>
      <c r="Q36" s="34" t="str">
        <f t="shared" si="22"/>
        <v/>
      </c>
      <c r="R36" s="34" t="str">
        <f t="shared" si="22"/>
        <v/>
      </c>
      <c r="S36" s="34" t="str">
        <f t="shared" si="22"/>
        <v/>
      </c>
      <c r="T36" s="34" t="str">
        <f t="shared" si="22"/>
        <v/>
      </c>
      <c r="U36" s="34" t="str">
        <f t="shared" si="22"/>
        <v/>
      </c>
      <c r="V36" s="34" t="str">
        <f t="shared" si="22"/>
        <v/>
      </c>
      <c r="W36" s="34" t="str">
        <f t="shared" si="22"/>
        <v/>
      </c>
      <c r="X36" s="34" t="str">
        <f t="shared" si="22"/>
        <v/>
      </c>
      <c r="Y36" s="34" t="str">
        <f t="shared" si="22"/>
        <v/>
      </c>
      <c r="Z36" s="34" t="str">
        <f t="shared" si="22"/>
        <v/>
      </c>
      <c r="AA36" s="34" t="str">
        <f t="shared" si="22"/>
        <v/>
      </c>
      <c r="AB36" s="34" t="str">
        <f t="shared" si="22"/>
        <v/>
      </c>
      <c r="AC36" s="34" t="str">
        <f t="shared" si="22"/>
        <v/>
      </c>
      <c r="AD36" s="34" t="str">
        <f t="shared" si="22"/>
        <v/>
      </c>
      <c r="AE36" s="34" t="str">
        <f t="shared" si="22"/>
        <v/>
      </c>
      <c r="AF36" s="81"/>
      <c r="AG36" s="2"/>
      <c r="AH36" s="3"/>
      <c r="AI36" s="4"/>
      <c r="AJ36" s="4"/>
      <c r="AK36" s="7"/>
      <c r="AL36" s="7"/>
      <c r="AM36" s="9"/>
      <c r="AN36" s="8"/>
      <c r="AO36" s="6"/>
      <c r="AP36" s="8"/>
      <c r="AQ36" s="6"/>
      <c r="AR36" s="10"/>
      <c r="AS36" s="5"/>
      <c r="AT36" s="5"/>
      <c r="AU36" s="5"/>
      <c r="AV36" s="30"/>
    </row>
    <row r="37" spans="1:48" ht="25.5" hidden="1" customHeight="1" outlineLevel="1" thickBot="1" x14ac:dyDescent="0.25">
      <c r="A37" s="28" t="s">
        <v>6</v>
      </c>
      <c r="B37" s="75" t="b">
        <f t="shared" ref="B37:AE37" si="23">IF(B36="no ok",IF(B32=1,"X",IF(B33=1,"F","")))</f>
        <v>0</v>
      </c>
      <c r="C37" s="75" t="b">
        <f t="shared" si="23"/>
        <v>0</v>
      </c>
      <c r="D37" s="75" t="b">
        <f t="shared" si="23"/>
        <v>0</v>
      </c>
      <c r="E37" s="75" t="b">
        <f t="shared" si="23"/>
        <v>0</v>
      </c>
      <c r="F37" s="75" t="b">
        <f t="shared" si="23"/>
        <v>0</v>
      </c>
      <c r="G37" s="75" t="b">
        <f t="shared" si="23"/>
        <v>0</v>
      </c>
      <c r="H37" s="75" t="b">
        <f t="shared" si="23"/>
        <v>0</v>
      </c>
      <c r="I37" s="75" t="b">
        <f t="shared" si="23"/>
        <v>0</v>
      </c>
      <c r="J37" s="75" t="b">
        <f t="shared" si="23"/>
        <v>0</v>
      </c>
      <c r="K37" s="75" t="b">
        <f t="shared" si="23"/>
        <v>0</v>
      </c>
      <c r="L37" s="75" t="b">
        <f t="shared" si="23"/>
        <v>0</v>
      </c>
      <c r="M37" s="75" t="b">
        <f t="shared" si="23"/>
        <v>0</v>
      </c>
      <c r="N37" s="75" t="b">
        <f t="shared" si="23"/>
        <v>0</v>
      </c>
      <c r="O37" s="75" t="b">
        <f t="shared" si="23"/>
        <v>0</v>
      </c>
      <c r="P37" s="75" t="b">
        <f t="shared" si="23"/>
        <v>0</v>
      </c>
      <c r="Q37" s="75" t="b">
        <f t="shared" si="23"/>
        <v>0</v>
      </c>
      <c r="R37" s="75" t="b">
        <f t="shared" si="23"/>
        <v>0</v>
      </c>
      <c r="S37" s="75" t="b">
        <f t="shared" si="23"/>
        <v>0</v>
      </c>
      <c r="T37" s="75" t="b">
        <f t="shared" si="23"/>
        <v>0</v>
      </c>
      <c r="U37" s="75" t="b">
        <f t="shared" si="23"/>
        <v>0</v>
      </c>
      <c r="V37" s="75" t="b">
        <f t="shared" si="23"/>
        <v>0</v>
      </c>
      <c r="W37" s="75" t="b">
        <f t="shared" si="23"/>
        <v>0</v>
      </c>
      <c r="X37" s="75" t="b">
        <f t="shared" si="23"/>
        <v>0</v>
      </c>
      <c r="Y37" s="75" t="b">
        <f t="shared" si="23"/>
        <v>0</v>
      </c>
      <c r="Z37" s="75" t="b">
        <f t="shared" si="23"/>
        <v>0</v>
      </c>
      <c r="AA37" s="75" t="b">
        <f t="shared" si="23"/>
        <v>0</v>
      </c>
      <c r="AB37" s="75" t="b">
        <f t="shared" si="23"/>
        <v>0</v>
      </c>
      <c r="AC37" s="75" t="b">
        <f t="shared" si="23"/>
        <v>0</v>
      </c>
      <c r="AD37" s="75" t="b">
        <f t="shared" si="23"/>
        <v>0</v>
      </c>
      <c r="AE37" s="75" t="b">
        <f t="shared" si="23"/>
        <v>0</v>
      </c>
      <c r="AF37" s="83"/>
      <c r="AG37" s="2"/>
      <c r="AH37" s="3"/>
      <c r="AI37" s="4"/>
      <c r="AJ37" s="4"/>
      <c r="AK37" s="7">
        <f>COUNTIF(B37:AF37,"X")/2</f>
        <v>0</v>
      </c>
      <c r="AL37" s="7"/>
      <c r="AM37" s="9"/>
      <c r="AN37" s="8">
        <f>COUNTIF(B37:AF37,"F")/2</f>
        <v>0</v>
      </c>
      <c r="AO37" s="6"/>
      <c r="AP37" s="8"/>
      <c r="AQ37" s="6"/>
      <c r="AR37" s="10"/>
      <c r="AS37" s="5"/>
      <c r="AT37" s="5"/>
      <c r="AU37" s="5"/>
      <c r="AV37" s="30"/>
    </row>
    <row r="38" spans="1:48" ht="25.5" customHeight="1" collapsed="1" x14ac:dyDescent="0.2">
      <c r="A38" s="166">
        <v>5</v>
      </c>
      <c r="B38" s="56"/>
      <c r="C38" s="57"/>
      <c r="D38" s="58"/>
      <c r="E38" s="57"/>
      <c r="F38" s="58"/>
      <c r="G38" s="57"/>
      <c r="H38" s="58"/>
      <c r="I38" s="57"/>
      <c r="J38" s="58"/>
      <c r="K38" s="57"/>
      <c r="L38" s="58"/>
      <c r="M38" s="57"/>
      <c r="N38" s="58"/>
      <c r="O38" s="57"/>
      <c r="P38" s="58"/>
      <c r="Q38" s="57"/>
      <c r="R38" s="58"/>
      <c r="S38" s="57"/>
      <c r="T38" s="58"/>
      <c r="U38" s="57"/>
      <c r="V38" s="58"/>
      <c r="W38" s="57"/>
      <c r="X38" s="58"/>
      <c r="Y38" s="57"/>
      <c r="Z38" s="58"/>
      <c r="AA38" s="57"/>
      <c r="AB38" s="58"/>
      <c r="AC38" s="57"/>
      <c r="AD38" s="58"/>
      <c r="AE38" s="57"/>
      <c r="AF38" s="59"/>
      <c r="AG38" s="168">
        <f>SUM(B38:AF39)*24</f>
        <v>0</v>
      </c>
      <c r="AH38" s="160">
        <f>(((((62-COUNTBLANK(B38:AF39))/2)-(SUM(AP38,AR38:AT39))))/7)*$AE$2-(SUM(AN38,AU38)*($AE$2/5))</f>
        <v>0</v>
      </c>
      <c r="AI38" s="170">
        <f>AG38-AH38</f>
        <v>0</v>
      </c>
      <c r="AJ38" s="109"/>
      <c r="AK38" s="104">
        <f>((COUNTIF(B38:AF39,"X")/2)-AK45)</f>
        <v>0</v>
      </c>
      <c r="AL38" s="103">
        <f>(((((62-COUNTBLANK(B38:AF39))/2)-(SUM(AP38,AR38:AT39))))/7)*2</f>
        <v>0</v>
      </c>
      <c r="AM38" s="103">
        <f>AK38-AL38</f>
        <v>0</v>
      </c>
      <c r="AN38" s="91">
        <f>(COUNTIF(B38:AF39,"F")/2)-AN45</f>
        <v>0</v>
      </c>
      <c r="AO38" s="96">
        <f>(6*((62-(COUNTBLANK(B38:AF39)))/2)/365)</f>
        <v>0</v>
      </c>
      <c r="AP38" s="91">
        <f>COUNTIF(B38:AF39,"V")/2</f>
        <v>0</v>
      </c>
      <c r="AQ38" s="96">
        <f>(35*((62-(COUNTBLANK(B38:AF39)))/2)/365)</f>
        <v>0</v>
      </c>
      <c r="AR38" s="92">
        <f>COUNTIF(B38:AF39,"M")/2+(COUNTIF(B38:AF39,"Ma")/2)</f>
        <v>0</v>
      </c>
      <c r="AS38" s="93">
        <f>COUNTIF(B38:AF39,"I")/2</f>
        <v>0</v>
      </c>
      <c r="AT38" s="93">
        <f>COUNTIF(B38:AF39,"Mi")/2</f>
        <v>0</v>
      </c>
      <c r="AU38" s="96">
        <f>COUNTIF(B38:AF39,"D")/2</f>
        <v>0</v>
      </c>
      <c r="AV38" s="90"/>
    </row>
    <row r="39" spans="1:48" ht="25.5" customHeight="1" thickBot="1" x14ac:dyDescent="0.25">
      <c r="A39" s="167"/>
      <c r="B39" s="60"/>
      <c r="C39" s="61"/>
      <c r="D39" s="62"/>
      <c r="E39" s="61"/>
      <c r="F39" s="62"/>
      <c r="G39" s="61"/>
      <c r="H39" s="62"/>
      <c r="I39" s="61"/>
      <c r="J39" s="62"/>
      <c r="K39" s="61"/>
      <c r="L39" s="62"/>
      <c r="M39" s="61"/>
      <c r="N39" s="62"/>
      <c r="O39" s="61"/>
      <c r="P39" s="62"/>
      <c r="Q39" s="61"/>
      <c r="R39" s="62"/>
      <c r="S39" s="61"/>
      <c r="T39" s="62"/>
      <c r="U39" s="61"/>
      <c r="V39" s="62"/>
      <c r="W39" s="61"/>
      <c r="X39" s="62"/>
      <c r="Y39" s="61"/>
      <c r="Z39" s="62"/>
      <c r="AA39" s="61"/>
      <c r="AB39" s="62"/>
      <c r="AC39" s="61"/>
      <c r="AD39" s="62"/>
      <c r="AE39" s="61"/>
      <c r="AF39" s="63"/>
      <c r="AG39" s="169"/>
      <c r="AH39" s="161"/>
      <c r="AI39" s="171"/>
      <c r="AJ39" s="110"/>
      <c r="AK39" s="104"/>
      <c r="AL39" s="103"/>
      <c r="AM39" s="103"/>
      <c r="AN39" s="91"/>
      <c r="AO39" s="96"/>
      <c r="AP39" s="91"/>
      <c r="AQ39" s="96"/>
      <c r="AR39" s="92"/>
      <c r="AS39" s="93"/>
      <c r="AT39" s="93"/>
      <c r="AU39" s="96"/>
      <c r="AV39" s="90"/>
    </row>
    <row r="40" spans="1:48" ht="25.5" hidden="1" customHeight="1" outlineLevel="1" x14ac:dyDescent="0.2">
      <c r="A40" s="28" t="s">
        <v>1</v>
      </c>
      <c r="B40" s="29">
        <f t="shared" ref="B40:AF40" si="24">COUNTIF(B38:B39,"X")</f>
        <v>0</v>
      </c>
      <c r="C40" s="29">
        <f t="shared" si="24"/>
        <v>0</v>
      </c>
      <c r="D40" s="29">
        <f t="shared" si="24"/>
        <v>0</v>
      </c>
      <c r="E40" s="29">
        <f t="shared" si="24"/>
        <v>0</v>
      </c>
      <c r="F40" s="29">
        <f t="shared" si="24"/>
        <v>0</v>
      </c>
      <c r="G40" s="29">
        <f t="shared" si="24"/>
        <v>0</v>
      </c>
      <c r="H40" s="29">
        <f t="shared" si="24"/>
        <v>0</v>
      </c>
      <c r="I40" s="29">
        <f t="shared" si="24"/>
        <v>0</v>
      </c>
      <c r="J40" s="29">
        <f t="shared" si="24"/>
        <v>0</v>
      </c>
      <c r="K40" s="29">
        <f t="shared" si="24"/>
        <v>0</v>
      </c>
      <c r="L40" s="29">
        <f t="shared" si="24"/>
        <v>0</v>
      </c>
      <c r="M40" s="29">
        <f t="shared" si="24"/>
        <v>0</v>
      </c>
      <c r="N40" s="29">
        <f t="shared" si="24"/>
        <v>0</v>
      </c>
      <c r="O40" s="29">
        <f t="shared" si="24"/>
        <v>0</v>
      </c>
      <c r="P40" s="29">
        <f t="shared" si="24"/>
        <v>0</v>
      </c>
      <c r="Q40" s="29">
        <f t="shared" si="24"/>
        <v>0</v>
      </c>
      <c r="R40" s="29">
        <f t="shared" si="24"/>
        <v>0</v>
      </c>
      <c r="S40" s="29">
        <f t="shared" si="24"/>
        <v>0</v>
      </c>
      <c r="T40" s="29">
        <f t="shared" si="24"/>
        <v>0</v>
      </c>
      <c r="U40" s="29">
        <f t="shared" si="24"/>
        <v>0</v>
      </c>
      <c r="V40" s="29">
        <f t="shared" si="24"/>
        <v>0</v>
      </c>
      <c r="W40" s="29">
        <f t="shared" si="24"/>
        <v>0</v>
      </c>
      <c r="X40" s="29">
        <f t="shared" si="24"/>
        <v>0</v>
      </c>
      <c r="Y40" s="29">
        <f t="shared" si="24"/>
        <v>0</v>
      </c>
      <c r="Z40" s="29">
        <f t="shared" si="24"/>
        <v>0</v>
      </c>
      <c r="AA40" s="29">
        <f t="shared" si="24"/>
        <v>0</v>
      </c>
      <c r="AB40" s="29">
        <f t="shared" si="24"/>
        <v>0</v>
      </c>
      <c r="AC40" s="29">
        <f t="shared" si="24"/>
        <v>0</v>
      </c>
      <c r="AD40" s="29">
        <f t="shared" si="24"/>
        <v>0</v>
      </c>
      <c r="AE40" s="29">
        <f t="shared" si="24"/>
        <v>0</v>
      </c>
      <c r="AF40" s="29">
        <f t="shared" si="24"/>
        <v>0</v>
      </c>
      <c r="AG40" s="2"/>
      <c r="AH40" s="3"/>
      <c r="AI40" s="4"/>
      <c r="AJ40" s="4"/>
      <c r="AK40" s="7"/>
      <c r="AL40" s="7"/>
      <c r="AM40" s="9"/>
      <c r="AN40" s="8"/>
      <c r="AO40" s="6"/>
      <c r="AP40" s="8"/>
      <c r="AQ40" s="6"/>
      <c r="AR40" s="10"/>
      <c r="AS40" s="5"/>
      <c r="AT40" s="5"/>
      <c r="AU40" s="5"/>
      <c r="AV40" s="30"/>
    </row>
    <row r="41" spans="1:48" ht="25.5" hidden="1" customHeight="1" outlineLevel="1" x14ac:dyDescent="0.2">
      <c r="A41" s="28" t="s">
        <v>2</v>
      </c>
      <c r="B41" s="31">
        <f>+(COUNTIF(B38:B39,"F"))</f>
        <v>0</v>
      </c>
      <c r="C41" s="31">
        <f t="shared" ref="C41:AF41" si="25">+(COUNTIF(C38:C39,"F"))</f>
        <v>0</v>
      </c>
      <c r="D41" s="31">
        <f t="shared" si="25"/>
        <v>0</v>
      </c>
      <c r="E41" s="31">
        <f t="shared" si="25"/>
        <v>0</v>
      </c>
      <c r="F41" s="31">
        <f t="shared" si="25"/>
        <v>0</v>
      </c>
      <c r="G41" s="31">
        <f t="shared" si="25"/>
        <v>0</v>
      </c>
      <c r="H41" s="31">
        <f t="shared" si="25"/>
        <v>0</v>
      </c>
      <c r="I41" s="31">
        <f t="shared" si="25"/>
        <v>0</v>
      </c>
      <c r="J41" s="31">
        <f t="shared" si="25"/>
        <v>0</v>
      </c>
      <c r="K41" s="31">
        <f t="shared" si="25"/>
        <v>0</v>
      </c>
      <c r="L41" s="31">
        <f t="shared" si="25"/>
        <v>0</v>
      </c>
      <c r="M41" s="31">
        <f t="shared" si="25"/>
        <v>0</v>
      </c>
      <c r="N41" s="31">
        <f t="shared" si="25"/>
        <v>0</v>
      </c>
      <c r="O41" s="31">
        <f t="shared" si="25"/>
        <v>0</v>
      </c>
      <c r="P41" s="31">
        <f t="shared" si="25"/>
        <v>0</v>
      </c>
      <c r="Q41" s="31">
        <f t="shared" si="25"/>
        <v>0</v>
      </c>
      <c r="R41" s="31">
        <f t="shared" si="25"/>
        <v>0</v>
      </c>
      <c r="S41" s="31">
        <f t="shared" si="25"/>
        <v>0</v>
      </c>
      <c r="T41" s="31">
        <f t="shared" si="25"/>
        <v>0</v>
      </c>
      <c r="U41" s="31">
        <f t="shared" si="25"/>
        <v>0</v>
      </c>
      <c r="V41" s="31">
        <f t="shared" si="25"/>
        <v>0</v>
      </c>
      <c r="W41" s="31">
        <f t="shared" si="25"/>
        <v>0</v>
      </c>
      <c r="X41" s="31">
        <f t="shared" si="25"/>
        <v>0</v>
      </c>
      <c r="Y41" s="31">
        <f t="shared" si="25"/>
        <v>0</v>
      </c>
      <c r="Z41" s="31">
        <f t="shared" si="25"/>
        <v>0</v>
      </c>
      <c r="AA41" s="31">
        <f t="shared" si="25"/>
        <v>0</v>
      </c>
      <c r="AB41" s="31">
        <f t="shared" si="25"/>
        <v>0</v>
      </c>
      <c r="AC41" s="31">
        <f t="shared" si="25"/>
        <v>0</v>
      </c>
      <c r="AD41" s="31">
        <f t="shared" si="25"/>
        <v>0</v>
      </c>
      <c r="AE41" s="31">
        <f t="shared" si="25"/>
        <v>0</v>
      </c>
      <c r="AF41" s="31">
        <f t="shared" si="25"/>
        <v>0</v>
      </c>
      <c r="AG41" s="2"/>
      <c r="AH41" s="3"/>
      <c r="AI41" s="4"/>
      <c r="AJ41" s="4"/>
      <c r="AK41" s="7"/>
      <c r="AL41" s="7"/>
      <c r="AM41" s="9"/>
      <c r="AN41" s="8"/>
      <c r="AO41" s="6"/>
      <c r="AP41" s="8"/>
      <c r="AQ41" s="6"/>
      <c r="AR41" s="10"/>
      <c r="AS41" s="5"/>
      <c r="AT41" s="5"/>
      <c r="AU41" s="5"/>
      <c r="AV41" s="30"/>
    </row>
    <row r="42" spans="1:48" ht="25.5" hidden="1" customHeight="1" outlineLevel="1" x14ac:dyDescent="0.2">
      <c r="A42" s="28" t="s">
        <v>3</v>
      </c>
      <c r="B42" s="31">
        <f>(COUNTIF(B38:B39,"T")+(COUNTIF(B38:B39,"V"))+(COUNTIF(B38:B39,"M"))+(COUNTIF(B38:B39,"I"))+(COUNTIF(B38:B39,"Ma"))+(COUNTIF(B38:B39,"Mi"))+(COUNTIF(B38:B39,"D")))*100</f>
        <v>0</v>
      </c>
      <c r="C42" s="31">
        <f t="shared" ref="C42:AF42" si="26">(COUNTIF(C38:C39,"T")+(COUNTIF(C38:C39,"V"))+(COUNTIF(C38:C39,"M"))+(COUNTIF(C38:C39,"I"))+(COUNTIF(C38:C39,"Ma"))+(COUNTIF(C38:C39,"Mi"))+(COUNTIF(C38:C39,"D")))*100</f>
        <v>0</v>
      </c>
      <c r="D42" s="31">
        <f t="shared" si="26"/>
        <v>0</v>
      </c>
      <c r="E42" s="31">
        <f t="shared" si="26"/>
        <v>0</v>
      </c>
      <c r="F42" s="31">
        <f t="shared" si="26"/>
        <v>0</v>
      </c>
      <c r="G42" s="31">
        <f t="shared" si="26"/>
        <v>0</v>
      </c>
      <c r="H42" s="31">
        <f t="shared" si="26"/>
        <v>0</v>
      </c>
      <c r="I42" s="31">
        <f t="shared" si="26"/>
        <v>0</v>
      </c>
      <c r="J42" s="31">
        <f t="shared" si="26"/>
        <v>0</v>
      </c>
      <c r="K42" s="31">
        <f t="shared" si="26"/>
        <v>0</v>
      </c>
      <c r="L42" s="31">
        <f t="shared" si="26"/>
        <v>0</v>
      </c>
      <c r="M42" s="31">
        <f t="shared" si="26"/>
        <v>0</v>
      </c>
      <c r="N42" s="31">
        <f t="shared" si="26"/>
        <v>0</v>
      </c>
      <c r="O42" s="31">
        <f t="shared" si="26"/>
        <v>0</v>
      </c>
      <c r="P42" s="31">
        <f t="shared" si="26"/>
        <v>0</v>
      </c>
      <c r="Q42" s="31">
        <f t="shared" si="26"/>
        <v>0</v>
      </c>
      <c r="R42" s="31">
        <f t="shared" si="26"/>
        <v>0</v>
      </c>
      <c r="S42" s="31">
        <f t="shared" si="26"/>
        <v>0</v>
      </c>
      <c r="T42" s="31">
        <f t="shared" si="26"/>
        <v>0</v>
      </c>
      <c r="U42" s="31">
        <f t="shared" si="26"/>
        <v>0</v>
      </c>
      <c r="V42" s="31">
        <f t="shared" si="26"/>
        <v>0</v>
      </c>
      <c r="W42" s="31">
        <f t="shared" si="26"/>
        <v>0</v>
      </c>
      <c r="X42" s="31">
        <f t="shared" si="26"/>
        <v>0</v>
      </c>
      <c r="Y42" s="31">
        <f t="shared" si="26"/>
        <v>0</v>
      </c>
      <c r="Z42" s="31">
        <f t="shared" si="26"/>
        <v>0</v>
      </c>
      <c r="AA42" s="31">
        <f t="shared" si="26"/>
        <v>0</v>
      </c>
      <c r="AB42" s="31">
        <f t="shared" si="26"/>
        <v>0</v>
      </c>
      <c r="AC42" s="31">
        <f t="shared" si="26"/>
        <v>0</v>
      </c>
      <c r="AD42" s="31">
        <f t="shared" si="26"/>
        <v>0</v>
      </c>
      <c r="AE42" s="31">
        <f t="shared" si="26"/>
        <v>0</v>
      </c>
      <c r="AF42" s="31">
        <f t="shared" si="26"/>
        <v>0</v>
      </c>
      <c r="AG42" s="2"/>
      <c r="AH42" s="3"/>
      <c r="AI42" s="4"/>
      <c r="AJ42" s="4"/>
      <c r="AK42" s="7"/>
      <c r="AL42" s="7"/>
      <c r="AM42" s="9"/>
      <c r="AN42" s="8"/>
      <c r="AO42" s="6"/>
      <c r="AP42" s="8"/>
      <c r="AQ42" s="6"/>
      <c r="AR42" s="10"/>
      <c r="AS42" s="5"/>
      <c r="AT42" s="5"/>
      <c r="AU42" s="5"/>
      <c r="AV42" s="30"/>
    </row>
    <row r="43" spans="1:48" ht="25.5" hidden="1" customHeight="1" outlineLevel="1" x14ac:dyDescent="0.2">
      <c r="A43" s="28" t="s">
        <v>4</v>
      </c>
      <c r="B43" s="31">
        <f t="shared" ref="B43:AF43" si="27">SUM(B38:B42)</f>
        <v>0</v>
      </c>
      <c r="C43" s="31">
        <f t="shared" si="27"/>
        <v>0</v>
      </c>
      <c r="D43" s="31">
        <f t="shared" si="27"/>
        <v>0</v>
      </c>
      <c r="E43" s="31">
        <f t="shared" si="27"/>
        <v>0</v>
      </c>
      <c r="F43" s="31">
        <f t="shared" si="27"/>
        <v>0</v>
      </c>
      <c r="G43" s="31">
        <f t="shared" si="27"/>
        <v>0</v>
      </c>
      <c r="H43" s="31">
        <f t="shared" si="27"/>
        <v>0</v>
      </c>
      <c r="I43" s="31">
        <f t="shared" si="27"/>
        <v>0</v>
      </c>
      <c r="J43" s="31">
        <f t="shared" si="27"/>
        <v>0</v>
      </c>
      <c r="K43" s="31">
        <f t="shared" si="27"/>
        <v>0</v>
      </c>
      <c r="L43" s="31">
        <f t="shared" si="27"/>
        <v>0</v>
      </c>
      <c r="M43" s="31">
        <f t="shared" si="27"/>
        <v>0</v>
      </c>
      <c r="N43" s="31">
        <f t="shared" si="27"/>
        <v>0</v>
      </c>
      <c r="O43" s="31">
        <f t="shared" si="27"/>
        <v>0</v>
      </c>
      <c r="P43" s="31">
        <f t="shared" si="27"/>
        <v>0</v>
      </c>
      <c r="Q43" s="31">
        <f t="shared" si="27"/>
        <v>0</v>
      </c>
      <c r="R43" s="31">
        <f t="shared" si="27"/>
        <v>0</v>
      </c>
      <c r="S43" s="31">
        <f t="shared" si="27"/>
        <v>0</v>
      </c>
      <c r="T43" s="31">
        <f t="shared" si="27"/>
        <v>0</v>
      </c>
      <c r="U43" s="31">
        <f t="shared" si="27"/>
        <v>0</v>
      </c>
      <c r="V43" s="31">
        <f t="shared" si="27"/>
        <v>0</v>
      </c>
      <c r="W43" s="31">
        <f t="shared" si="27"/>
        <v>0</v>
      </c>
      <c r="X43" s="31">
        <f t="shared" si="27"/>
        <v>0</v>
      </c>
      <c r="Y43" s="31">
        <f t="shared" si="27"/>
        <v>0</v>
      </c>
      <c r="Z43" s="31">
        <f t="shared" si="27"/>
        <v>0</v>
      </c>
      <c r="AA43" s="31">
        <f t="shared" si="27"/>
        <v>0</v>
      </c>
      <c r="AB43" s="31">
        <f t="shared" si="27"/>
        <v>0</v>
      </c>
      <c r="AC43" s="31">
        <f t="shared" si="27"/>
        <v>0</v>
      </c>
      <c r="AD43" s="31">
        <f t="shared" si="27"/>
        <v>0</v>
      </c>
      <c r="AE43" s="31">
        <f t="shared" si="27"/>
        <v>0</v>
      </c>
      <c r="AF43" s="31">
        <f t="shared" si="27"/>
        <v>0</v>
      </c>
      <c r="AG43" s="2"/>
      <c r="AH43" s="3"/>
      <c r="AI43" s="4"/>
      <c r="AJ43" s="4"/>
      <c r="AK43" s="7"/>
      <c r="AL43" s="7"/>
      <c r="AM43" s="9"/>
      <c r="AN43" s="8"/>
      <c r="AO43" s="6"/>
      <c r="AP43" s="8"/>
      <c r="AQ43" s="6"/>
      <c r="AR43" s="10"/>
      <c r="AS43" s="5"/>
      <c r="AT43" s="5"/>
      <c r="AU43" s="5"/>
      <c r="AV43" s="30"/>
    </row>
    <row r="44" spans="1:48" ht="25.5" hidden="1" customHeight="1" outlineLevel="1" x14ac:dyDescent="0.2">
      <c r="A44" s="28" t="s">
        <v>5</v>
      </c>
      <c r="B44" s="34" t="str">
        <f t="shared" ref="B44:AF44" si="28">IF(B43&gt;=100,"",IF(B43=2,"",IF(B43&gt;=$AV$9,"no ok","")))</f>
        <v/>
      </c>
      <c r="C44" s="34" t="str">
        <f t="shared" si="28"/>
        <v/>
      </c>
      <c r="D44" s="34" t="str">
        <f t="shared" si="28"/>
        <v/>
      </c>
      <c r="E44" s="34" t="str">
        <f t="shared" si="28"/>
        <v/>
      </c>
      <c r="F44" s="34" t="str">
        <f t="shared" si="28"/>
        <v/>
      </c>
      <c r="G44" s="34" t="str">
        <f t="shared" si="28"/>
        <v/>
      </c>
      <c r="H44" s="34" t="str">
        <f t="shared" si="28"/>
        <v/>
      </c>
      <c r="I44" s="34" t="str">
        <f t="shared" si="28"/>
        <v/>
      </c>
      <c r="J44" s="34" t="str">
        <f t="shared" si="28"/>
        <v/>
      </c>
      <c r="K44" s="34" t="str">
        <f t="shared" si="28"/>
        <v/>
      </c>
      <c r="L44" s="34" t="str">
        <f t="shared" si="28"/>
        <v/>
      </c>
      <c r="M44" s="34" t="str">
        <f t="shared" si="28"/>
        <v/>
      </c>
      <c r="N44" s="34" t="str">
        <f t="shared" si="28"/>
        <v/>
      </c>
      <c r="O44" s="34" t="str">
        <f t="shared" si="28"/>
        <v/>
      </c>
      <c r="P44" s="34" t="str">
        <f t="shared" si="28"/>
        <v/>
      </c>
      <c r="Q44" s="34" t="str">
        <f t="shared" si="28"/>
        <v/>
      </c>
      <c r="R44" s="34" t="str">
        <f t="shared" si="28"/>
        <v/>
      </c>
      <c r="S44" s="34" t="str">
        <f t="shared" si="28"/>
        <v/>
      </c>
      <c r="T44" s="34" t="str">
        <f t="shared" si="28"/>
        <v/>
      </c>
      <c r="U44" s="34" t="str">
        <f t="shared" si="28"/>
        <v/>
      </c>
      <c r="V44" s="34" t="str">
        <f t="shared" si="28"/>
        <v/>
      </c>
      <c r="W44" s="34" t="str">
        <f t="shared" si="28"/>
        <v/>
      </c>
      <c r="X44" s="34" t="str">
        <f t="shared" si="28"/>
        <v/>
      </c>
      <c r="Y44" s="34" t="str">
        <f t="shared" si="28"/>
        <v/>
      </c>
      <c r="Z44" s="34" t="str">
        <f t="shared" si="28"/>
        <v/>
      </c>
      <c r="AA44" s="34" t="str">
        <f t="shared" si="28"/>
        <v/>
      </c>
      <c r="AB44" s="34" t="str">
        <f t="shared" si="28"/>
        <v/>
      </c>
      <c r="AC44" s="34" t="str">
        <f t="shared" si="28"/>
        <v/>
      </c>
      <c r="AD44" s="34" t="str">
        <f t="shared" si="28"/>
        <v/>
      </c>
      <c r="AE44" s="34" t="str">
        <f t="shared" si="28"/>
        <v/>
      </c>
      <c r="AF44" s="34" t="str">
        <f t="shared" si="28"/>
        <v/>
      </c>
      <c r="AG44" s="2"/>
      <c r="AH44" s="3"/>
      <c r="AI44" s="4"/>
      <c r="AJ44" s="4"/>
      <c r="AK44" s="7"/>
      <c r="AL44" s="7"/>
      <c r="AM44" s="9"/>
      <c r="AN44" s="8"/>
      <c r="AO44" s="6"/>
      <c r="AP44" s="8"/>
      <c r="AQ44" s="6"/>
      <c r="AR44" s="10"/>
      <c r="AS44" s="5"/>
      <c r="AT44" s="5"/>
      <c r="AU44" s="5"/>
      <c r="AV44" s="30"/>
    </row>
    <row r="45" spans="1:48" ht="25.5" hidden="1" customHeight="1" outlineLevel="1" thickBot="1" x14ac:dyDescent="0.25">
      <c r="A45" s="28" t="s">
        <v>6</v>
      </c>
      <c r="B45" s="75" t="b">
        <f t="shared" ref="B45:AF45" si="29">IF(B44="no ok",IF(B40=1,"X",IF(B41=1,"F","")))</f>
        <v>0</v>
      </c>
      <c r="C45" s="75" t="b">
        <f t="shared" si="29"/>
        <v>0</v>
      </c>
      <c r="D45" s="75" t="b">
        <f t="shared" si="29"/>
        <v>0</v>
      </c>
      <c r="E45" s="75" t="b">
        <f t="shared" si="29"/>
        <v>0</v>
      </c>
      <c r="F45" s="75" t="b">
        <f t="shared" si="29"/>
        <v>0</v>
      </c>
      <c r="G45" s="75" t="b">
        <f t="shared" si="29"/>
        <v>0</v>
      </c>
      <c r="H45" s="75" t="b">
        <f t="shared" si="29"/>
        <v>0</v>
      </c>
      <c r="I45" s="75" t="b">
        <f t="shared" si="29"/>
        <v>0</v>
      </c>
      <c r="J45" s="75" t="b">
        <f t="shared" si="29"/>
        <v>0</v>
      </c>
      <c r="K45" s="75" t="b">
        <f t="shared" si="29"/>
        <v>0</v>
      </c>
      <c r="L45" s="75" t="b">
        <f t="shared" si="29"/>
        <v>0</v>
      </c>
      <c r="M45" s="75" t="b">
        <f t="shared" si="29"/>
        <v>0</v>
      </c>
      <c r="N45" s="75" t="b">
        <f t="shared" si="29"/>
        <v>0</v>
      </c>
      <c r="O45" s="75" t="b">
        <f t="shared" si="29"/>
        <v>0</v>
      </c>
      <c r="P45" s="75" t="b">
        <f t="shared" si="29"/>
        <v>0</v>
      </c>
      <c r="Q45" s="75" t="b">
        <f t="shared" si="29"/>
        <v>0</v>
      </c>
      <c r="R45" s="75" t="b">
        <f t="shared" si="29"/>
        <v>0</v>
      </c>
      <c r="S45" s="75" t="b">
        <f t="shared" si="29"/>
        <v>0</v>
      </c>
      <c r="T45" s="75" t="b">
        <f t="shared" si="29"/>
        <v>0</v>
      </c>
      <c r="U45" s="75" t="b">
        <f t="shared" si="29"/>
        <v>0</v>
      </c>
      <c r="V45" s="75" t="b">
        <f t="shared" si="29"/>
        <v>0</v>
      </c>
      <c r="W45" s="75" t="b">
        <f t="shared" si="29"/>
        <v>0</v>
      </c>
      <c r="X45" s="75" t="b">
        <f t="shared" si="29"/>
        <v>0</v>
      </c>
      <c r="Y45" s="75" t="b">
        <f t="shared" si="29"/>
        <v>0</v>
      </c>
      <c r="Z45" s="75" t="b">
        <f t="shared" si="29"/>
        <v>0</v>
      </c>
      <c r="AA45" s="75" t="b">
        <f t="shared" si="29"/>
        <v>0</v>
      </c>
      <c r="AB45" s="75" t="b">
        <f t="shared" si="29"/>
        <v>0</v>
      </c>
      <c r="AC45" s="75" t="b">
        <f t="shared" si="29"/>
        <v>0</v>
      </c>
      <c r="AD45" s="75" t="b">
        <f t="shared" si="29"/>
        <v>0</v>
      </c>
      <c r="AE45" s="75" t="b">
        <f t="shared" si="29"/>
        <v>0</v>
      </c>
      <c r="AF45" s="75" t="b">
        <f t="shared" si="29"/>
        <v>0</v>
      </c>
      <c r="AG45" s="2"/>
      <c r="AH45" s="3"/>
      <c r="AI45" s="4"/>
      <c r="AJ45" s="4"/>
      <c r="AK45" s="7">
        <f>COUNTIF(B45:AF45,"X")/2</f>
        <v>0</v>
      </c>
      <c r="AL45" s="7"/>
      <c r="AM45" s="9"/>
      <c r="AN45" s="8">
        <f>COUNTIF(B45:AF45,"F")/2</f>
        <v>0</v>
      </c>
      <c r="AO45" s="6"/>
      <c r="AP45" s="8"/>
      <c r="AQ45" s="6"/>
      <c r="AR45" s="10"/>
      <c r="AS45" s="5"/>
      <c r="AT45" s="5"/>
      <c r="AU45" s="5"/>
      <c r="AV45" s="30"/>
    </row>
    <row r="46" spans="1:48" ht="25.5" customHeight="1" collapsed="1" x14ac:dyDescent="0.2">
      <c r="A46" s="166">
        <v>6</v>
      </c>
      <c r="B46" s="56"/>
      <c r="C46" s="57"/>
      <c r="D46" s="58"/>
      <c r="E46" s="57"/>
      <c r="F46" s="58"/>
      <c r="G46" s="57"/>
      <c r="H46" s="58"/>
      <c r="I46" s="57"/>
      <c r="J46" s="58"/>
      <c r="K46" s="57"/>
      <c r="L46" s="58"/>
      <c r="M46" s="57"/>
      <c r="N46" s="58"/>
      <c r="O46" s="57"/>
      <c r="P46" s="58"/>
      <c r="Q46" s="57"/>
      <c r="R46" s="58"/>
      <c r="S46" s="57"/>
      <c r="T46" s="58"/>
      <c r="U46" s="57"/>
      <c r="V46" s="58"/>
      <c r="W46" s="57"/>
      <c r="X46" s="58"/>
      <c r="Y46" s="57"/>
      <c r="Z46" s="58"/>
      <c r="AA46" s="57"/>
      <c r="AB46" s="58"/>
      <c r="AC46" s="57"/>
      <c r="AD46" s="58"/>
      <c r="AE46" s="57"/>
      <c r="AF46" s="71"/>
      <c r="AG46" s="168">
        <f>SUM(B46:AF47)*24</f>
        <v>0</v>
      </c>
      <c r="AH46" s="160">
        <f>(((((62-COUNTBLANK(B46:AF47))/2)-(SUM(AP46,AR46:AT47))))/7)*$AE$2-(SUM(AN46,AU46)*($AE$2/5))</f>
        <v>0</v>
      </c>
      <c r="AI46" s="170">
        <f>AG46-AH46</f>
        <v>0</v>
      </c>
      <c r="AJ46" s="109"/>
      <c r="AK46" s="104">
        <f>((COUNTIF(B46:AF47,"X")/2)-AK53)</f>
        <v>0</v>
      </c>
      <c r="AL46" s="103">
        <f>(((((62-COUNTBLANK(B46:AF47))/2)-(SUM(AP46,AR46:AT47))))/7)*2</f>
        <v>0</v>
      </c>
      <c r="AM46" s="103">
        <f>AK46-AL46</f>
        <v>0</v>
      </c>
      <c r="AN46" s="91">
        <f>(COUNTIF(B46:AF47,"F")/2)-AN53</f>
        <v>0</v>
      </c>
      <c r="AO46" s="96">
        <f>(6*((62-(COUNTBLANK(B46:AF47)))/2)/365)</f>
        <v>0</v>
      </c>
      <c r="AP46" s="91">
        <f>COUNTIF(B46:AF47,"V")/2</f>
        <v>0</v>
      </c>
      <c r="AQ46" s="96">
        <f>(35*((62-(COUNTBLANK(B46:AF47)))/2)/365)</f>
        <v>0</v>
      </c>
      <c r="AR46" s="92">
        <f>COUNTIF(B46:AF47,"M")/2+(COUNTIF(B46:AF47,"Ma")/2)</f>
        <v>0</v>
      </c>
      <c r="AS46" s="93">
        <f>COUNTIF(B46:AF47,"I")/2</f>
        <v>0</v>
      </c>
      <c r="AT46" s="93">
        <f>COUNTIF(B46:AF47,"Mi")/2</f>
        <v>0</v>
      </c>
      <c r="AU46" s="96">
        <f>COUNTIF(B46:AF47,"D")/2</f>
        <v>0</v>
      </c>
      <c r="AV46" s="90"/>
    </row>
    <row r="47" spans="1:48" ht="25.5" customHeight="1" thickBot="1" x14ac:dyDescent="0.25">
      <c r="A47" s="167"/>
      <c r="B47" s="60"/>
      <c r="C47" s="61"/>
      <c r="D47" s="62"/>
      <c r="E47" s="61"/>
      <c r="F47" s="62"/>
      <c r="G47" s="61"/>
      <c r="H47" s="62"/>
      <c r="I47" s="61"/>
      <c r="J47" s="62"/>
      <c r="K47" s="61"/>
      <c r="L47" s="62"/>
      <c r="M47" s="61"/>
      <c r="N47" s="62"/>
      <c r="O47" s="61"/>
      <c r="P47" s="62"/>
      <c r="Q47" s="61"/>
      <c r="R47" s="62"/>
      <c r="S47" s="61"/>
      <c r="T47" s="62"/>
      <c r="U47" s="61"/>
      <c r="V47" s="62"/>
      <c r="W47" s="61"/>
      <c r="X47" s="62"/>
      <c r="Y47" s="61"/>
      <c r="Z47" s="62"/>
      <c r="AA47" s="61"/>
      <c r="AB47" s="62"/>
      <c r="AC47" s="61"/>
      <c r="AD47" s="62"/>
      <c r="AE47" s="61"/>
      <c r="AF47" s="73"/>
      <c r="AG47" s="169"/>
      <c r="AH47" s="161"/>
      <c r="AI47" s="171"/>
      <c r="AJ47" s="110"/>
      <c r="AK47" s="104"/>
      <c r="AL47" s="103"/>
      <c r="AM47" s="103"/>
      <c r="AN47" s="91"/>
      <c r="AO47" s="96"/>
      <c r="AP47" s="91"/>
      <c r="AQ47" s="96"/>
      <c r="AR47" s="92"/>
      <c r="AS47" s="93"/>
      <c r="AT47" s="93"/>
      <c r="AU47" s="96"/>
      <c r="AV47" s="90"/>
    </row>
    <row r="48" spans="1:48" ht="25.5" hidden="1" customHeight="1" outlineLevel="1" x14ac:dyDescent="0.2">
      <c r="A48" s="28" t="s">
        <v>1</v>
      </c>
      <c r="B48" s="29">
        <f t="shared" ref="B48:AE48" si="30">COUNTIF(B46:B47,"X")</f>
        <v>0</v>
      </c>
      <c r="C48" s="29">
        <f t="shared" si="30"/>
        <v>0</v>
      </c>
      <c r="D48" s="29">
        <f t="shared" si="30"/>
        <v>0</v>
      </c>
      <c r="E48" s="29">
        <f t="shared" si="30"/>
        <v>0</v>
      </c>
      <c r="F48" s="29">
        <f t="shared" si="30"/>
        <v>0</v>
      </c>
      <c r="G48" s="29">
        <f t="shared" si="30"/>
        <v>0</v>
      </c>
      <c r="H48" s="29">
        <f t="shared" si="30"/>
        <v>0</v>
      </c>
      <c r="I48" s="29">
        <f t="shared" si="30"/>
        <v>0</v>
      </c>
      <c r="J48" s="29">
        <f t="shared" si="30"/>
        <v>0</v>
      </c>
      <c r="K48" s="29">
        <f t="shared" si="30"/>
        <v>0</v>
      </c>
      <c r="L48" s="29">
        <f t="shared" si="30"/>
        <v>0</v>
      </c>
      <c r="M48" s="29">
        <f t="shared" si="30"/>
        <v>0</v>
      </c>
      <c r="N48" s="29">
        <f t="shared" si="30"/>
        <v>0</v>
      </c>
      <c r="O48" s="29">
        <f t="shared" si="30"/>
        <v>0</v>
      </c>
      <c r="P48" s="29">
        <f t="shared" si="30"/>
        <v>0</v>
      </c>
      <c r="Q48" s="29">
        <f t="shared" si="30"/>
        <v>0</v>
      </c>
      <c r="R48" s="29">
        <f t="shared" si="30"/>
        <v>0</v>
      </c>
      <c r="S48" s="29">
        <f t="shared" si="30"/>
        <v>0</v>
      </c>
      <c r="T48" s="29">
        <f t="shared" si="30"/>
        <v>0</v>
      </c>
      <c r="U48" s="29">
        <f t="shared" si="30"/>
        <v>0</v>
      </c>
      <c r="V48" s="29">
        <f t="shared" si="30"/>
        <v>0</v>
      </c>
      <c r="W48" s="29">
        <f t="shared" si="30"/>
        <v>0</v>
      </c>
      <c r="X48" s="29">
        <f t="shared" si="30"/>
        <v>0</v>
      </c>
      <c r="Y48" s="29">
        <f t="shared" si="30"/>
        <v>0</v>
      </c>
      <c r="Z48" s="29">
        <f t="shared" si="30"/>
        <v>0</v>
      </c>
      <c r="AA48" s="29">
        <f t="shared" si="30"/>
        <v>0</v>
      </c>
      <c r="AB48" s="29">
        <f t="shared" si="30"/>
        <v>0</v>
      </c>
      <c r="AC48" s="29">
        <f t="shared" si="30"/>
        <v>0</v>
      </c>
      <c r="AD48" s="29">
        <f t="shared" si="30"/>
        <v>0</v>
      </c>
      <c r="AE48" s="29">
        <f t="shared" si="30"/>
        <v>0</v>
      </c>
      <c r="AF48" s="77"/>
      <c r="AG48" s="2"/>
      <c r="AH48" s="3"/>
      <c r="AI48" s="4"/>
      <c r="AJ48" s="4"/>
      <c r="AK48" s="7"/>
      <c r="AL48" s="7"/>
      <c r="AM48" s="9"/>
      <c r="AN48" s="8"/>
      <c r="AO48" s="6"/>
      <c r="AP48" s="8"/>
      <c r="AQ48" s="6"/>
      <c r="AR48" s="10"/>
      <c r="AS48" s="5"/>
      <c r="AT48" s="5"/>
      <c r="AU48" s="5"/>
      <c r="AV48" s="30"/>
    </row>
    <row r="49" spans="1:48" ht="25.5" hidden="1" customHeight="1" outlineLevel="1" x14ac:dyDescent="0.2">
      <c r="A49" s="28" t="s">
        <v>2</v>
      </c>
      <c r="B49" s="31">
        <f>+(COUNTIF(B46:B47,"F"))</f>
        <v>0</v>
      </c>
      <c r="C49" s="31">
        <f t="shared" ref="C49:AE49" si="31">+(COUNTIF(C46:C47,"F"))</f>
        <v>0</v>
      </c>
      <c r="D49" s="31">
        <f t="shared" si="31"/>
        <v>0</v>
      </c>
      <c r="E49" s="31">
        <f t="shared" si="31"/>
        <v>0</v>
      </c>
      <c r="F49" s="31">
        <f t="shared" si="31"/>
        <v>0</v>
      </c>
      <c r="G49" s="31">
        <f t="shared" si="31"/>
        <v>0</v>
      </c>
      <c r="H49" s="31">
        <f t="shared" si="31"/>
        <v>0</v>
      </c>
      <c r="I49" s="31">
        <f t="shared" si="31"/>
        <v>0</v>
      </c>
      <c r="J49" s="31">
        <f t="shared" si="31"/>
        <v>0</v>
      </c>
      <c r="K49" s="31">
        <f t="shared" si="31"/>
        <v>0</v>
      </c>
      <c r="L49" s="31">
        <f t="shared" si="31"/>
        <v>0</v>
      </c>
      <c r="M49" s="31">
        <f t="shared" si="31"/>
        <v>0</v>
      </c>
      <c r="N49" s="31">
        <f t="shared" si="31"/>
        <v>0</v>
      </c>
      <c r="O49" s="31">
        <f t="shared" si="31"/>
        <v>0</v>
      </c>
      <c r="P49" s="31">
        <f t="shared" si="31"/>
        <v>0</v>
      </c>
      <c r="Q49" s="31">
        <f t="shared" si="31"/>
        <v>0</v>
      </c>
      <c r="R49" s="31">
        <f t="shared" si="31"/>
        <v>0</v>
      </c>
      <c r="S49" s="31">
        <f t="shared" si="31"/>
        <v>0</v>
      </c>
      <c r="T49" s="31">
        <f t="shared" si="31"/>
        <v>0</v>
      </c>
      <c r="U49" s="31">
        <f t="shared" si="31"/>
        <v>0</v>
      </c>
      <c r="V49" s="31">
        <f t="shared" si="31"/>
        <v>0</v>
      </c>
      <c r="W49" s="31">
        <f t="shared" si="31"/>
        <v>0</v>
      </c>
      <c r="X49" s="31">
        <f t="shared" si="31"/>
        <v>0</v>
      </c>
      <c r="Y49" s="31">
        <f t="shared" si="31"/>
        <v>0</v>
      </c>
      <c r="Z49" s="31">
        <f t="shared" si="31"/>
        <v>0</v>
      </c>
      <c r="AA49" s="31">
        <f t="shared" si="31"/>
        <v>0</v>
      </c>
      <c r="AB49" s="31">
        <f t="shared" si="31"/>
        <v>0</v>
      </c>
      <c r="AC49" s="31">
        <f t="shared" si="31"/>
        <v>0</v>
      </c>
      <c r="AD49" s="31">
        <f t="shared" si="31"/>
        <v>0</v>
      </c>
      <c r="AE49" s="31">
        <f t="shared" si="31"/>
        <v>0</v>
      </c>
      <c r="AF49" s="79"/>
      <c r="AG49" s="2"/>
      <c r="AH49" s="3"/>
      <c r="AI49" s="4"/>
      <c r="AJ49" s="4"/>
      <c r="AK49" s="7"/>
      <c r="AL49" s="7"/>
      <c r="AM49" s="9"/>
      <c r="AN49" s="8"/>
      <c r="AO49" s="6"/>
      <c r="AP49" s="8"/>
      <c r="AQ49" s="6"/>
      <c r="AR49" s="10"/>
      <c r="AS49" s="5"/>
      <c r="AT49" s="5"/>
      <c r="AU49" s="5"/>
      <c r="AV49" s="30"/>
    </row>
    <row r="50" spans="1:48" ht="25.5" hidden="1" customHeight="1" outlineLevel="1" x14ac:dyDescent="0.2">
      <c r="A50" s="28" t="s">
        <v>3</v>
      </c>
      <c r="B50" s="31">
        <f>(COUNTIF(B46:B47,"T")+(COUNTIF(B46:B47,"V"))+(COUNTIF(B46:B47,"M"))+(COUNTIF(B46:B47,"I"))+(COUNTIF(B46:B47,"Ma"))+(COUNTIF(B46:B47,"Mi"))+(COUNTIF(B46:B47,"D")))*100</f>
        <v>0</v>
      </c>
      <c r="C50" s="31">
        <f t="shared" ref="C50:AE50" si="32">(COUNTIF(C46:C47,"T")+(COUNTIF(C46:C47,"V"))+(COUNTIF(C46:C47,"M"))+(COUNTIF(C46:C47,"I"))+(COUNTIF(C46:C47,"Ma"))+(COUNTIF(C46:C47,"Mi"))+(COUNTIF(C46:C47,"D")))*100</f>
        <v>0</v>
      </c>
      <c r="D50" s="31">
        <f t="shared" si="32"/>
        <v>0</v>
      </c>
      <c r="E50" s="31">
        <f t="shared" si="32"/>
        <v>0</v>
      </c>
      <c r="F50" s="31">
        <f t="shared" si="32"/>
        <v>0</v>
      </c>
      <c r="G50" s="31">
        <f t="shared" si="32"/>
        <v>0</v>
      </c>
      <c r="H50" s="31">
        <f t="shared" si="32"/>
        <v>0</v>
      </c>
      <c r="I50" s="31">
        <f t="shared" si="32"/>
        <v>0</v>
      </c>
      <c r="J50" s="31">
        <f t="shared" si="32"/>
        <v>0</v>
      </c>
      <c r="K50" s="31">
        <f t="shared" si="32"/>
        <v>0</v>
      </c>
      <c r="L50" s="31">
        <f t="shared" si="32"/>
        <v>0</v>
      </c>
      <c r="M50" s="31">
        <f t="shared" si="32"/>
        <v>0</v>
      </c>
      <c r="N50" s="31">
        <f t="shared" si="32"/>
        <v>0</v>
      </c>
      <c r="O50" s="31">
        <f t="shared" si="32"/>
        <v>0</v>
      </c>
      <c r="P50" s="31">
        <f t="shared" si="32"/>
        <v>0</v>
      </c>
      <c r="Q50" s="31">
        <f t="shared" si="32"/>
        <v>0</v>
      </c>
      <c r="R50" s="31">
        <f t="shared" si="32"/>
        <v>0</v>
      </c>
      <c r="S50" s="31">
        <f t="shared" si="32"/>
        <v>0</v>
      </c>
      <c r="T50" s="31">
        <f t="shared" si="32"/>
        <v>0</v>
      </c>
      <c r="U50" s="31">
        <f t="shared" si="32"/>
        <v>0</v>
      </c>
      <c r="V50" s="31">
        <f t="shared" si="32"/>
        <v>0</v>
      </c>
      <c r="W50" s="31">
        <f t="shared" si="32"/>
        <v>0</v>
      </c>
      <c r="X50" s="31">
        <f t="shared" si="32"/>
        <v>0</v>
      </c>
      <c r="Y50" s="31">
        <f t="shared" si="32"/>
        <v>0</v>
      </c>
      <c r="Z50" s="31">
        <f t="shared" si="32"/>
        <v>0</v>
      </c>
      <c r="AA50" s="31">
        <f t="shared" si="32"/>
        <v>0</v>
      </c>
      <c r="AB50" s="31">
        <f t="shared" si="32"/>
        <v>0</v>
      </c>
      <c r="AC50" s="31">
        <f t="shared" si="32"/>
        <v>0</v>
      </c>
      <c r="AD50" s="31">
        <f t="shared" si="32"/>
        <v>0</v>
      </c>
      <c r="AE50" s="31">
        <f t="shared" si="32"/>
        <v>0</v>
      </c>
      <c r="AF50" s="79"/>
      <c r="AG50" s="2"/>
      <c r="AH50" s="3"/>
      <c r="AI50" s="4"/>
      <c r="AJ50" s="4"/>
      <c r="AK50" s="7"/>
      <c r="AL50" s="7"/>
      <c r="AM50" s="9"/>
      <c r="AN50" s="8"/>
      <c r="AO50" s="6"/>
      <c r="AP50" s="8"/>
      <c r="AQ50" s="6"/>
      <c r="AR50" s="10"/>
      <c r="AS50" s="5"/>
      <c r="AT50" s="5"/>
      <c r="AU50" s="5"/>
      <c r="AV50" s="30"/>
    </row>
    <row r="51" spans="1:48" ht="25.5" hidden="1" customHeight="1" outlineLevel="1" x14ac:dyDescent="0.2">
      <c r="A51" s="28" t="s">
        <v>4</v>
      </c>
      <c r="B51" s="31">
        <f t="shared" ref="B51:AE51" si="33">SUM(B46:B50)</f>
        <v>0</v>
      </c>
      <c r="C51" s="31">
        <f t="shared" si="33"/>
        <v>0</v>
      </c>
      <c r="D51" s="31">
        <f t="shared" si="33"/>
        <v>0</v>
      </c>
      <c r="E51" s="31">
        <f t="shared" si="33"/>
        <v>0</v>
      </c>
      <c r="F51" s="31">
        <f t="shared" si="33"/>
        <v>0</v>
      </c>
      <c r="G51" s="31">
        <f t="shared" si="33"/>
        <v>0</v>
      </c>
      <c r="H51" s="31">
        <f t="shared" si="33"/>
        <v>0</v>
      </c>
      <c r="I51" s="31">
        <f t="shared" si="33"/>
        <v>0</v>
      </c>
      <c r="J51" s="31">
        <f t="shared" si="33"/>
        <v>0</v>
      </c>
      <c r="K51" s="31">
        <f t="shared" si="33"/>
        <v>0</v>
      </c>
      <c r="L51" s="31">
        <f t="shared" si="33"/>
        <v>0</v>
      </c>
      <c r="M51" s="31">
        <f t="shared" si="33"/>
        <v>0</v>
      </c>
      <c r="N51" s="31">
        <f t="shared" si="33"/>
        <v>0</v>
      </c>
      <c r="O51" s="31">
        <f t="shared" si="33"/>
        <v>0</v>
      </c>
      <c r="P51" s="31">
        <f t="shared" si="33"/>
        <v>0</v>
      </c>
      <c r="Q51" s="31">
        <f t="shared" si="33"/>
        <v>0</v>
      </c>
      <c r="R51" s="31">
        <f t="shared" si="33"/>
        <v>0</v>
      </c>
      <c r="S51" s="31">
        <f t="shared" si="33"/>
        <v>0</v>
      </c>
      <c r="T51" s="31">
        <f t="shared" si="33"/>
        <v>0</v>
      </c>
      <c r="U51" s="31">
        <f t="shared" si="33"/>
        <v>0</v>
      </c>
      <c r="V51" s="31">
        <f t="shared" si="33"/>
        <v>0</v>
      </c>
      <c r="W51" s="31">
        <f t="shared" si="33"/>
        <v>0</v>
      </c>
      <c r="X51" s="31">
        <f t="shared" si="33"/>
        <v>0</v>
      </c>
      <c r="Y51" s="31">
        <f t="shared" si="33"/>
        <v>0</v>
      </c>
      <c r="Z51" s="31">
        <f t="shared" si="33"/>
        <v>0</v>
      </c>
      <c r="AA51" s="31">
        <f t="shared" si="33"/>
        <v>0</v>
      </c>
      <c r="AB51" s="31">
        <f t="shared" si="33"/>
        <v>0</v>
      </c>
      <c r="AC51" s="31">
        <f t="shared" si="33"/>
        <v>0</v>
      </c>
      <c r="AD51" s="31">
        <f t="shared" si="33"/>
        <v>0</v>
      </c>
      <c r="AE51" s="31">
        <f t="shared" si="33"/>
        <v>0</v>
      </c>
      <c r="AF51" s="79"/>
      <c r="AG51" s="2"/>
      <c r="AH51" s="3"/>
      <c r="AI51" s="4"/>
      <c r="AJ51" s="4"/>
      <c r="AK51" s="7"/>
      <c r="AL51" s="7"/>
      <c r="AM51" s="9"/>
      <c r="AN51" s="8"/>
      <c r="AO51" s="6"/>
      <c r="AP51" s="8"/>
      <c r="AQ51" s="6"/>
      <c r="AR51" s="10"/>
      <c r="AS51" s="5"/>
      <c r="AT51" s="5"/>
      <c r="AU51" s="5"/>
      <c r="AV51" s="30"/>
    </row>
    <row r="52" spans="1:48" ht="25.5" hidden="1" customHeight="1" outlineLevel="1" x14ac:dyDescent="0.2">
      <c r="A52" s="28" t="s">
        <v>5</v>
      </c>
      <c r="B52" s="34" t="str">
        <f t="shared" ref="B52:AE52" si="34">IF(B51&gt;=100,"",IF(B51=2,"",IF(B51&gt;=$AV$9,"no ok","")))</f>
        <v/>
      </c>
      <c r="C52" s="34" t="str">
        <f t="shared" si="34"/>
        <v/>
      </c>
      <c r="D52" s="34" t="str">
        <f t="shared" si="34"/>
        <v/>
      </c>
      <c r="E52" s="34" t="str">
        <f t="shared" si="34"/>
        <v/>
      </c>
      <c r="F52" s="34" t="str">
        <f t="shared" si="34"/>
        <v/>
      </c>
      <c r="G52" s="34" t="str">
        <f t="shared" si="34"/>
        <v/>
      </c>
      <c r="H52" s="34" t="str">
        <f t="shared" si="34"/>
        <v/>
      </c>
      <c r="I52" s="34" t="str">
        <f t="shared" si="34"/>
        <v/>
      </c>
      <c r="J52" s="34" t="str">
        <f t="shared" si="34"/>
        <v/>
      </c>
      <c r="K52" s="34" t="str">
        <f t="shared" si="34"/>
        <v/>
      </c>
      <c r="L52" s="34" t="str">
        <f t="shared" si="34"/>
        <v/>
      </c>
      <c r="M52" s="34" t="str">
        <f t="shared" si="34"/>
        <v/>
      </c>
      <c r="N52" s="34" t="str">
        <f t="shared" si="34"/>
        <v/>
      </c>
      <c r="O52" s="34" t="str">
        <f t="shared" si="34"/>
        <v/>
      </c>
      <c r="P52" s="34" t="str">
        <f t="shared" si="34"/>
        <v/>
      </c>
      <c r="Q52" s="34" t="str">
        <f t="shared" si="34"/>
        <v/>
      </c>
      <c r="R52" s="34" t="str">
        <f t="shared" si="34"/>
        <v/>
      </c>
      <c r="S52" s="34" t="str">
        <f t="shared" si="34"/>
        <v/>
      </c>
      <c r="T52" s="34" t="str">
        <f t="shared" si="34"/>
        <v/>
      </c>
      <c r="U52" s="34" t="str">
        <f t="shared" si="34"/>
        <v/>
      </c>
      <c r="V52" s="34" t="str">
        <f t="shared" si="34"/>
        <v/>
      </c>
      <c r="W52" s="34" t="str">
        <f t="shared" si="34"/>
        <v/>
      </c>
      <c r="X52" s="34" t="str">
        <f t="shared" si="34"/>
        <v/>
      </c>
      <c r="Y52" s="34" t="str">
        <f t="shared" si="34"/>
        <v/>
      </c>
      <c r="Z52" s="34" t="str">
        <f t="shared" si="34"/>
        <v/>
      </c>
      <c r="AA52" s="34" t="str">
        <f t="shared" si="34"/>
        <v/>
      </c>
      <c r="AB52" s="34" t="str">
        <f t="shared" si="34"/>
        <v/>
      </c>
      <c r="AC52" s="34" t="str">
        <f t="shared" si="34"/>
        <v/>
      </c>
      <c r="AD52" s="34" t="str">
        <f t="shared" si="34"/>
        <v/>
      </c>
      <c r="AE52" s="34" t="str">
        <f t="shared" si="34"/>
        <v/>
      </c>
      <c r="AF52" s="81"/>
      <c r="AG52" s="2"/>
      <c r="AH52" s="3"/>
      <c r="AI52" s="4"/>
      <c r="AJ52" s="4"/>
      <c r="AK52" s="7"/>
      <c r="AL52" s="7"/>
      <c r="AM52" s="9"/>
      <c r="AN52" s="8"/>
      <c r="AO52" s="6"/>
      <c r="AP52" s="8"/>
      <c r="AQ52" s="6"/>
      <c r="AR52" s="10"/>
      <c r="AS52" s="5"/>
      <c r="AT52" s="5"/>
      <c r="AU52" s="5"/>
      <c r="AV52" s="30"/>
    </row>
    <row r="53" spans="1:48" ht="25.5" hidden="1" customHeight="1" outlineLevel="1" thickBot="1" x14ac:dyDescent="0.25">
      <c r="A53" s="28" t="s">
        <v>6</v>
      </c>
      <c r="B53" s="75" t="b">
        <f t="shared" ref="B53:AE53" si="35">IF(B52="no ok",IF(B48=1,"X",IF(B49=1,"F","")))</f>
        <v>0</v>
      </c>
      <c r="C53" s="75" t="b">
        <f t="shared" si="35"/>
        <v>0</v>
      </c>
      <c r="D53" s="75" t="b">
        <f t="shared" si="35"/>
        <v>0</v>
      </c>
      <c r="E53" s="75" t="b">
        <f t="shared" si="35"/>
        <v>0</v>
      </c>
      <c r="F53" s="75" t="b">
        <f t="shared" si="35"/>
        <v>0</v>
      </c>
      <c r="G53" s="75" t="b">
        <f t="shared" si="35"/>
        <v>0</v>
      </c>
      <c r="H53" s="75" t="b">
        <f t="shared" si="35"/>
        <v>0</v>
      </c>
      <c r="I53" s="75" t="b">
        <f t="shared" si="35"/>
        <v>0</v>
      </c>
      <c r="J53" s="75" t="b">
        <f t="shared" si="35"/>
        <v>0</v>
      </c>
      <c r="K53" s="75" t="b">
        <f t="shared" si="35"/>
        <v>0</v>
      </c>
      <c r="L53" s="75" t="b">
        <f t="shared" si="35"/>
        <v>0</v>
      </c>
      <c r="M53" s="75" t="b">
        <f t="shared" si="35"/>
        <v>0</v>
      </c>
      <c r="N53" s="75" t="b">
        <f t="shared" si="35"/>
        <v>0</v>
      </c>
      <c r="O53" s="75" t="b">
        <f t="shared" si="35"/>
        <v>0</v>
      </c>
      <c r="P53" s="75" t="b">
        <f t="shared" si="35"/>
        <v>0</v>
      </c>
      <c r="Q53" s="75" t="b">
        <f t="shared" si="35"/>
        <v>0</v>
      </c>
      <c r="R53" s="75" t="b">
        <f t="shared" si="35"/>
        <v>0</v>
      </c>
      <c r="S53" s="75" t="b">
        <f t="shared" si="35"/>
        <v>0</v>
      </c>
      <c r="T53" s="75" t="b">
        <f t="shared" si="35"/>
        <v>0</v>
      </c>
      <c r="U53" s="75" t="b">
        <f t="shared" si="35"/>
        <v>0</v>
      </c>
      <c r="V53" s="75" t="b">
        <f t="shared" si="35"/>
        <v>0</v>
      </c>
      <c r="W53" s="75" t="b">
        <f t="shared" si="35"/>
        <v>0</v>
      </c>
      <c r="X53" s="75" t="b">
        <f t="shared" si="35"/>
        <v>0</v>
      </c>
      <c r="Y53" s="75" t="b">
        <f t="shared" si="35"/>
        <v>0</v>
      </c>
      <c r="Z53" s="75" t="b">
        <f t="shared" si="35"/>
        <v>0</v>
      </c>
      <c r="AA53" s="75" t="b">
        <f t="shared" si="35"/>
        <v>0</v>
      </c>
      <c r="AB53" s="75" t="b">
        <f t="shared" si="35"/>
        <v>0</v>
      </c>
      <c r="AC53" s="75" t="b">
        <f t="shared" si="35"/>
        <v>0</v>
      </c>
      <c r="AD53" s="75" t="b">
        <f t="shared" si="35"/>
        <v>0</v>
      </c>
      <c r="AE53" s="75" t="b">
        <f t="shared" si="35"/>
        <v>0</v>
      </c>
      <c r="AF53" s="83"/>
      <c r="AG53" s="2"/>
      <c r="AH53" s="3"/>
      <c r="AI53" s="4"/>
      <c r="AJ53" s="4"/>
      <c r="AK53" s="7">
        <f>COUNTIF(B53:AF53,"X")/2</f>
        <v>0</v>
      </c>
      <c r="AL53" s="7"/>
      <c r="AM53" s="9"/>
      <c r="AN53" s="8">
        <f>COUNTIF(B53:AF53,"F")/2</f>
        <v>0</v>
      </c>
      <c r="AO53" s="6"/>
      <c r="AP53" s="8"/>
      <c r="AQ53" s="6"/>
      <c r="AR53" s="10"/>
      <c r="AS53" s="5"/>
      <c r="AT53" s="5"/>
      <c r="AU53" s="5"/>
      <c r="AV53" s="30"/>
    </row>
    <row r="54" spans="1:48" ht="25.5" customHeight="1" collapsed="1" x14ac:dyDescent="0.2">
      <c r="A54" s="166">
        <v>7</v>
      </c>
      <c r="B54" s="56"/>
      <c r="C54" s="57"/>
      <c r="D54" s="58"/>
      <c r="E54" s="57"/>
      <c r="F54" s="58"/>
      <c r="G54" s="57"/>
      <c r="H54" s="58"/>
      <c r="I54" s="57"/>
      <c r="J54" s="58"/>
      <c r="K54" s="57"/>
      <c r="L54" s="58"/>
      <c r="M54" s="57"/>
      <c r="N54" s="58"/>
      <c r="O54" s="57"/>
      <c r="P54" s="58"/>
      <c r="Q54" s="57"/>
      <c r="R54" s="58"/>
      <c r="S54" s="57"/>
      <c r="T54" s="58"/>
      <c r="U54" s="57"/>
      <c r="V54" s="58"/>
      <c r="W54" s="57"/>
      <c r="X54" s="58"/>
      <c r="Y54" s="57"/>
      <c r="Z54" s="58"/>
      <c r="AA54" s="57"/>
      <c r="AB54" s="58"/>
      <c r="AC54" s="57"/>
      <c r="AD54" s="58"/>
      <c r="AE54" s="57"/>
      <c r="AF54" s="59"/>
      <c r="AG54" s="168">
        <f>SUM(B54:AF55)*24</f>
        <v>0</v>
      </c>
      <c r="AH54" s="160">
        <f>(((((62-COUNTBLANK(B54:AF55))/2)-(SUM(AP54,AR54:AT55))))/7)*$AE$2-(SUM(AN54,AU54)*($AE$2/5))</f>
        <v>0</v>
      </c>
      <c r="AI54" s="170">
        <f>AG54-AH54</f>
        <v>0</v>
      </c>
      <c r="AJ54" s="109"/>
      <c r="AK54" s="104">
        <f>((COUNTIF(B54:AF55,"X")/2)-AK61)</f>
        <v>0</v>
      </c>
      <c r="AL54" s="103">
        <f>(((((62-COUNTBLANK(B54:AF55))/2)-(SUM(AP54,AR54:AT55))))/7)*2</f>
        <v>0</v>
      </c>
      <c r="AM54" s="103">
        <f>AK54-AL54</f>
        <v>0</v>
      </c>
      <c r="AN54" s="91">
        <f>(COUNTIF(B54:AF55,"F")/2)-AN61</f>
        <v>0</v>
      </c>
      <c r="AO54" s="96">
        <f>(6*((62-(COUNTBLANK(B54:AF55)))/2)/365)</f>
        <v>0</v>
      </c>
      <c r="AP54" s="91">
        <f>COUNTIF(B54:AF55,"V")/2</f>
        <v>0</v>
      </c>
      <c r="AQ54" s="96">
        <f>(35*((62-(COUNTBLANK(B54:AF55)))/2)/365)</f>
        <v>0</v>
      </c>
      <c r="AR54" s="92">
        <f>COUNTIF(B54:AF55,"M")/2+(COUNTIF(B54:AF55,"Ma")/2)</f>
        <v>0</v>
      </c>
      <c r="AS54" s="93">
        <f>COUNTIF(B54:AF55,"I")/2</f>
        <v>0</v>
      </c>
      <c r="AT54" s="93">
        <f>COUNTIF(B54:AF55,"Mi")/2</f>
        <v>0</v>
      </c>
      <c r="AU54" s="96">
        <f>COUNTIF(B54:AF55,"D")/2</f>
        <v>0</v>
      </c>
      <c r="AV54" s="90"/>
    </row>
    <row r="55" spans="1:48" ht="25.5" customHeight="1" thickBot="1" x14ac:dyDescent="0.25">
      <c r="A55" s="167"/>
      <c r="B55" s="60"/>
      <c r="C55" s="61"/>
      <c r="D55" s="62"/>
      <c r="E55" s="61"/>
      <c r="F55" s="62"/>
      <c r="G55" s="61"/>
      <c r="H55" s="62"/>
      <c r="I55" s="61"/>
      <c r="J55" s="62"/>
      <c r="K55" s="61"/>
      <c r="L55" s="62"/>
      <c r="M55" s="61"/>
      <c r="N55" s="62"/>
      <c r="O55" s="61"/>
      <c r="P55" s="62"/>
      <c r="Q55" s="61"/>
      <c r="R55" s="62"/>
      <c r="S55" s="61"/>
      <c r="T55" s="62"/>
      <c r="U55" s="61"/>
      <c r="V55" s="62"/>
      <c r="W55" s="61"/>
      <c r="X55" s="62"/>
      <c r="Y55" s="61"/>
      <c r="Z55" s="62"/>
      <c r="AA55" s="61"/>
      <c r="AB55" s="62"/>
      <c r="AC55" s="61"/>
      <c r="AD55" s="62"/>
      <c r="AE55" s="61"/>
      <c r="AF55" s="63"/>
      <c r="AG55" s="169"/>
      <c r="AH55" s="161"/>
      <c r="AI55" s="171"/>
      <c r="AJ55" s="110"/>
      <c r="AK55" s="104"/>
      <c r="AL55" s="103"/>
      <c r="AM55" s="103"/>
      <c r="AN55" s="91"/>
      <c r="AO55" s="96"/>
      <c r="AP55" s="91"/>
      <c r="AQ55" s="96"/>
      <c r="AR55" s="92"/>
      <c r="AS55" s="93"/>
      <c r="AT55" s="93"/>
      <c r="AU55" s="96"/>
      <c r="AV55" s="90"/>
    </row>
    <row r="56" spans="1:48" ht="25.5" hidden="1" customHeight="1" outlineLevel="1" x14ac:dyDescent="0.2">
      <c r="A56" s="28" t="s">
        <v>1</v>
      </c>
      <c r="B56" s="29">
        <f t="shared" ref="B56:AF56" si="36">COUNTIF(B54:B55,"X")</f>
        <v>0</v>
      </c>
      <c r="C56" s="29">
        <f t="shared" si="36"/>
        <v>0</v>
      </c>
      <c r="D56" s="29">
        <f t="shared" si="36"/>
        <v>0</v>
      </c>
      <c r="E56" s="29">
        <f t="shared" si="36"/>
        <v>0</v>
      </c>
      <c r="F56" s="29">
        <f t="shared" si="36"/>
        <v>0</v>
      </c>
      <c r="G56" s="29">
        <f t="shared" si="36"/>
        <v>0</v>
      </c>
      <c r="H56" s="29">
        <f t="shared" si="36"/>
        <v>0</v>
      </c>
      <c r="I56" s="29">
        <f t="shared" si="36"/>
        <v>0</v>
      </c>
      <c r="J56" s="29">
        <f t="shared" si="36"/>
        <v>0</v>
      </c>
      <c r="K56" s="29">
        <f t="shared" si="36"/>
        <v>0</v>
      </c>
      <c r="L56" s="29">
        <f t="shared" si="36"/>
        <v>0</v>
      </c>
      <c r="M56" s="29">
        <f t="shared" si="36"/>
        <v>0</v>
      </c>
      <c r="N56" s="29">
        <f t="shared" si="36"/>
        <v>0</v>
      </c>
      <c r="O56" s="29">
        <f t="shared" si="36"/>
        <v>0</v>
      </c>
      <c r="P56" s="29">
        <f t="shared" si="36"/>
        <v>0</v>
      </c>
      <c r="Q56" s="29">
        <f t="shared" si="36"/>
        <v>0</v>
      </c>
      <c r="R56" s="29">
        <f t="shared" si="36"/>
        <v>0</v>
      </c>
      <c r="S56" s="29">
        <f t="shared" si="36"/>
        <v>0</v>
      </c>
      <c r="T56" s="29">
        <f t="shared" si="36"/>
        <v>0</v>
      </c>
      <c r="U56" s="29">
        <f t="shared" si="36"/>
        <v>0</v>
      </c>
      <c r="V56" s="29">
        <f t="shared" si="36"/>
        <v>0</v>
      </c>
      <c r="W56" s="29">
        <f t="shared" si="36"/>
        <v>0</v>
      </c>
      <c r="X56" s="29">
        <f t="shared" si="36"/>
        <v>0</v>
      </c>
      <c r="Y56" s="29">
        <f t="shared" si="36"/>
        <v>0</v>
      </c>
      <c r="Z56" s="29">
        <f t="shared" si="36"/>
        <v>0</v>
      </c>
      <c r="AA56" s="29">
        <f t="shared" si="36"/>
        <v>0</v>
      </c>
      <c r="AB56" s="29">
        <f t="shared" si="36"/>
        <v>0</v>
      </c>
      <c r="AC56" s="29">
        <f t="shared" si="36"/>
        <v>0</v>
      </c>
      <c r="AD56" s="29">
        <f t="shared" si="36"/>
        <v>0</v>
      </c>
      <c r="AE56" s="29">
        <f t="shared" si="36"/>
        <v>0</v>
      </c>
      <c r="AF56" s="29">
        <f t="shared" si="36"/>
        <v>0</v>
      </c>
      <c r="AG56" s="2"/>
      <c r="AH56" s="3"/>
      <c r="AI56" s="4"/>
      <c r="AJ56" s="4"/>
      <c r="AK56" s="7"/>
      <c r="AL56" s="7"/>
      <c r="AM56" s="9"/>
      <c r="AN56" s="8"/>
      <c r="AO56" s="6"/>
      <c r="AP56" s="8"/>
      <c r="AQ56" s="6"/>
      <c r="AR56" s="10"/>
      <c r="AS56" s="5"/>
      <c r="AT56" s="5"/>
      <c r="AU56" s="5"/>
      <c r="AV56" s="30"/>
    </row>
    <row r="57" spans="1:48" ht="25.5" hidden="1" customHeight="1" outlineLevel="1" x14ac:dyDescent="0.2">
      <c r="A57" s="28" t="s">
        <v>2</v>
      </c>
      <c r="B57" s="31">
        <f>+(COUNTIF(B54:B55,"F"))</f>
        <v>0</v>
      </c>
      <c r="C57" s="31">
        <f t="shared" ref="C57:AF57" si="37">+(COUNTIF(C54:C55,"F"))</f>
        <v>0</v>
      </c>
      <c r="D57" s="31">
        <f t="shared" si="37"/>
        <v>0</v>
      </c>
      <c r="E57" s="31">
        <f t="shared" si="37"/>
        <v>0</v>
      </c>
      <c r="F57" s="31">
        <f t="shared" si="37"/>
        <v>0</v>
      </c>
      <c r="G57" s="31">
        <f t="shared" si="37"/>
        <v>0</v>
      </c>
      <c r="H57" s="31">
        <f t="shared" si="37"/>
        <v>0</v>
      </c>
      <c r="I57" s="31">
        <f t="shared" si="37"/>
        <v>0</v>
      </c>
      <c r="J57" s="31">
        <f t="shared" si="37"/>
        <v>0</v>
      </c>
      <c r="K57" s="31">
        <f t="shared" si="37"/>
        <v>0</v>
      </c>
      <c r="L57" s="31">
        <f t="shared" si="37"/>
        <v>0</v>
      </c>
      <c r="M57" s="31">
        <f t="shared" si="37"/>
        <v>0</v>
      </c>
      <c r="N57" s="31">
        <f t="shared" si="37"/>
        <v>0</v>
      </c>
      <c r="O57" s="31">
        <f t="shared" si="37"/>
        <v>0</v>
      </c>
      <c r="P57" s="31">
        <f t="shared" si="37"/>
        <v>0</v>
      </c>
      <c r="Q57" s="31">
        <f t="shared" si="37"/>
        <v>0</v>
      </c>
      <c r="R57" s="31">
        <f t="shared" si="37"/>
        <v>0</v>
      </c>
      <c r="S57" s="31">
        <f t="shared" si="37"/>
        <v>0</v>
      </c>
      <c r="T57" s="31">
        <f t="shared" si="37"/>
        <v>0</v>
      </c>
      <c r="U57" s="31">
        <f t="shared" si="37"/>
        <v>0</v>
      </c>
      <c r="V57" s="31">
        <f t="shared" si="37"/>
        <v>0</v>
      </c>
      <c r="W57" s="31">
        <f t="shared" si="37"/>
        <v>0</v>
      </c>
      <c r="X57" s="31">
        <f t="shared" si="37"/>
        <v>0</v>
      </c>
      <c r="Y57" s="31">
        <f t="shared" si="37"/>
        <v>0</v>
      </c>
      <c r="Z57" s="31">
        <f t="shared" si="37"/>
        <v>0</v>
      </c>
      <c r="AA57" s="31">
        <f t="shared" si="37"/>
        <v>0</v>
      </c>
      <c r="AB57" s="31">
        <f t="shared" si="37"/>
        <v>0</v>
      </c>
      <c r="AC57" s="31">
        <f t="shared" si="37"/>
        <v>0</v>
      </c>
      <c r="AD57" s="31">
        <f t="shared" si="37"/>
        <v>0</v>
      </c>
      <c r="AE57" s="31">
        <f t="shared" si="37"/>
        <v>0</v>
      </c>
      <c r="AF57" s="31">
        <f t="shared" si="37"/>
        <v>0</v>
      </c>
      <c r="AG57" s="2"/>
      <c r="AH57" s="3"/>
      <c r="AI57" s="4"/>
      <c r="AJ57" s="4"/>
      <c r="AK57" s="7"/>
      <c r="AL57" s="7"/>
      <c r="AM57" s="9"/>
      <c r="AN57" s="8"/>
      <c r="AO57" s="6"/>
      <c r="AP57" s="8"/>
      <c r="AQ57" s="6"/>
      <c r="AR57" s="10"/>
      <c r="AS57" s="5"/>
      <c r="AT57" s="5"/>
      <c r="AU57" s="5"/>
      <c r="AV57" s="30"/>
    </row>
    <row r="58" spans="1:48" ht="25.5" hidden="1" customHeight="1" outlineLevel="1" x14ac:dyDescent="0.2">
      <c r="A58" s="28" t="s">
        <v>3</v>
      </c>
      <c r="B58" s="31">
        <f>(COUNTIF(B54:B55,"T")+(COUNTIF(B54:B55,"V"))+(COUNTIF(B54:B55,"M"))+(COUNTIF(B54:B55,"I"))+(COUNTIF(B54:B55,"Ma"))+(COUNTIF(B54:B55,"Mi"))+(COUNTIF(B54:B55,"D")))*100</f>
        <v>0</v>
      </c>
      <c r="C58" s="31">
        <f t="shared" ref="C58:AF58" si="38">(COUNTIF(C54:C55,"T")+(COUNTIF(C54:C55,"V"))+(COUNTIF(C54:C55,"M"))+(COUNTIF(C54:C55,"I"))+(COUNTIF(C54:C55,"Ma"))+(COUNTIF(C54:C55,"Mi"))+(COUNTIF(C54:C55,"D")))*100</f>
        <v>0</v>
      </c>
      <c r="D58" s="31">
        <f t="shared" si="38"/>
        <v>0</v>
      </c>
      <c r="E58" s="31">
        <f t="shared" si="38"/>
        <v>0</v>
      </c>
      <c r="F58" s="31">
        <f t="shared" si="38"/>
        <v>0</v>
      </c>
      <c r="G58" s="31">
        <f t="shared" si="38"/>
        <v>0</v>
      </c>
      <c r="H58" s="31">
        <f t="shared" si="38"/>
        <v>0</v>
      </c>
      <c r="I58" s="31">
        <f t="shared" si="38"/>
        <v>0</v>
      </c>
      <c r="J58" s="31">
        <f t="shared" si="38"/>
        <v>0</v>
      </c>
      <c r="K58" s="31">
        <f t="shared" si="38"/>
        <v>0</v>
      </c>
      <c r="L58" s="31">
        <f t="shared" si="38"/>
        <v>0</v>
      </c>
      <c r="M58" s="31">
        <f t="shared" si="38"/>
        <v>0</v>
      </c>
      <c r="N58" s="31">
        <f t="shared" si="38"/>
        <v>0</v>
      </c>
      <c r="O58" s="31">
        <f t="shared" si="38"/>
        <v>0</v>
      </c>
      <c r="P58" s="31">
        <f t="shared" si="38"/>
        <v>0</v>
      </c>
      <c r="Q58" s="31">
        <f t="shared" si="38"/>
        <v>0</v>
      </c>
      <c r="R58" s="31">
        <f t="shared" si="38"/>
        <v>0</v>
      </c>
      <c r="S58" s="31">
        <f t="shared" si="38"/>
        <v>0</v>
      </c>
      <c r="T58" s="31">
        <f t="shared" si="38"/>
        <v>0</v>
      </c>
      <c r="U58" s="31">
        <f t="shared" si="38"/>
        <v>0</v>
      </c>
      <c r="V58" s="31">
        <f t="shared" si="38"/>
        <v>0</v>
      </c>
      <c r="W58" s="31">
        <f t="shared" si="38"/>
        <v>0</v>
      </c>
      <c r="X58" s="31">
        <f t="shared" si="38"/>
        <v>0</v>
      </c>
      <c r="Y58" s="31">
        <f t="shared" si="38"/>
        <v>0</v>
      </c>
      <c r="Z58" s="31">
        <f t="shared" si="38"/>
        <v>0</v>
      </c>
      <c r="AA58" s="31">
        <f t="shared" si="38"/>
        <v>0</v>
      </c>
      <c r="AB58" s="31">
        <f t="shared" si="38"/>
        <v>0</v>
      </c>
      <c r="AC58" s="31">
        <f t="shared" si="38"/>
        <v>0</v>
      </c>
      <c r="AD58" s="31">
        <f t="shared" si="38"/>
        <v>0</v>
      </c>
      <c r="AE58" s="31">
        <f t="shared" si="38"/>
        <v>0</v>
      </c>
      <c r="AF58" s="31">
        <f t="shared" si="38"/>
        <v>0</v>
      </c>
      <c r="AG58" s="2"/>
      <c r="AH58" s="3"/>
      <c r="AI58" s="4"/>
      <c r="AJ58" s="4"/>
      <c r="AK58" s="7"/>
      <c r="AL58" s="7"/>
      <c r="AM58" s="9"/>
      <c r="AN58" s="8"/>
      <c r="AO58" s="6"/>
      <c r="AP58" s="8"/>
      <c r="AQ58" s="6"/>
      <c r="AR58" s="10"/>
      <c r="AS58" s="5"/>
      <c r="AT58" s="5"/>
      <c r="AU58" s="5"/>
      <c r="AV58" s="30"/>
    </row>
    <row r="59" spans="1:48" ht="25.5" hidden="1" customHeight="1" outlineLevel="1" x14ac:dyDescent="0.2">
      <c r="A59" s="28" t="s">
        <v>4</v>
      </c>
      <c r="B59" s="31">
        <f t="shared" ref="B59:AF59" si="39">SUM(B54:B58)</f>
        <v>0</v>
      </c>
      <c r="C59" s="31">
        <f t="shared" si="39"/>
        <v>0</v>
      </c>
      <c r="D59" s="31">
        <f t="shared" si="39"/>
        <v>0</v>
      </c>
      <c r="E59" s="31">
        <f t="shared" si="39"/>
        <v>0</v>
      </c>
      <c r="F59" s="31">
        <f t="shared" si="39"/>
        <v>0</v>
      </c>
      <c r="G59" s="31">
        <f t="shared" si="39"/>
        <v>0</v>
      </c>
      <c r="H59" s="31">
        <f t="shared" si="39"/>
        <v>0</v>
      </c>
      <c r="I59" s="31">
        <f t="shared" si="39"/>
        <v>0</v>
      </c>
      <c r="J59" s="31">
        <f t="shared" si="39"/>
        <v>0</v>
      </c>
      <c r="K59" s="31">
        <f t="shared" si="39"/>
        <v>0</v>
      </c>
      <c r="L59" s="31">
        <f t="shared" si="39"/>
        <v>0</v>
      </c>
      <c r="M59" s="31">
        <f t="shared" si="39"/>
        <v>0</v>
      </c>
      <c r="N59" s="31">
        <f t="shared" si="39"/>
        <v>0</v>
      </c>
      <c r="O59" s="31">
        <f t="shared" si="39"/>
        <v>0</v>
      </c>
      <c r="P59" s="31">
        <f t="shared" si="39"/>
        <v>0</v>
      </c>
      <c r="Q59" s="31">
        <f t="shared" si="39"/>
        <v>0</v>
      </c>
      <c r="R59" s="31">
        <f t="shared" si="39"/>
        <v>0</v>
      </c>
      <c r="S59" s="31">
        <f t="shared" si="39"/>
        <v>0</v>
      </c>
      <c r="T59" s="31">
        <f t="shared" si="39"/>
        <v>0</v>
      </c>
      <c r="U59" s="31">
        <f t="shared" si="39"/>
        <v>0</v>
      </c>
      <c r="V59" s="31">
        <f t="shared" si="39"/>
        <v>0</v>
      </c>
      <c r="W59" s="31">
        <f t="shared" si="39"/>
        <v>0</v>
      </c>
      <c r="X59" s="31">
        <f t="shared" si="39"/>
        <v>0</v>
      </c>
      <c r="Y59" s="31">
        <f t="shared" si="39"/>
        <v>0</v>
      </c>
      <c r="Z59" s="31">
        <f t="shared" si="39"/>
        <v>0</v>
      </c>
      <c r="AA59" s="31">
        <f t="shared" si="39"/>
        <v>0</v>
      </c>
      <c r="AB59" s="31">
        <f t="shared" si="39"/>
        <v>0</v>
      </c>
      <c r="AC59" s="31">
        <f t="shared" si="39"/>
        <v>0</v>
      </c>
      <c r="AD59" s="31">
        <f t="shared" si="39"/>
        <v>0</v>
      </c>
      <c r="AE59" s="31">
        <f t="shared" si="39"/>
        <v>0</v>
      </c>
      <c r="AF59" s="31">
        <f t="shared" si="39"/>
        <v>0</v>
      </c>
      <c r="AG59" s="2"/>
      <c r="AH59" s="3"/>
      <c r="AI59" s="4"/>
      <c r="AJ59" s="4"/>
      <c r="AK59" s="7"/>
      <c r="AL59" s="7"/>
      <c r="AM59" s="9"/>
      <c r="AN59" s="8"/>
      <c r="AO59" s="6"/>
      <c r="AP59" s="8"/>
      <c r="AQ59" s="6"/>
      <c r="AR59" s="10"/>
      <c r="AS59" s="5"/>
      <c r="AT59" s="5"/>
      <c r="AU59" s="5"/>
      <c r="AV59" s="30"/>
    </row>
    <row r="60" spans="1:48" ht="25.5" hidden="1" customHeight="1" outlineLevel="1" x14ac:dyDescent="0.2">
      <c r="A60" s="28" t="s">
        <v>5</v>
      </c>
      <c r="B60" s="34" t="str">
        <f t="shared" ref="B60:AF60" si="40">IF(B59&gt;=100,"",IF(B59=2,"",IF(B59&gt;=$AV$9,"no ok","")))</f>
        <v/>
      </c>
      <c r="C60" s="34" t="str">
        <f t="shared" si="40"/>
        <v/>
      </c>
      <c r="D60" s="34" t="str">
        <f t="shared" si="40"/>
        <v/>
      </c>
      <c r="E60" s="34" t="str">
        <f t="shared" si="40"/>
        <v/>
      </c>
      <c r="F60" s="34" t="str">
        <f t="shared" si="40"/>
        <v/>
      </c>
      <c r="G60" s="34" t="str">
        <f t="shared" si="40"/>
        <v/>
      </c>
      <c r="H60" s="34" t="str">
        <f t="shared" si="40"/>
        <v/>
      </c>
      <c r="I60" s="34" t="str">
        <f t="shared" si="40"/>
        <v/>
      </c>
      <c r="J60" s="34" t="str">
        <f t="shared" si="40"/>
        <v/>
      </c>
      <c r="K60" s="34" t="str">
        <f t="shared" si="40"/>
        <v/>
      </c>
      <c r="L60" s="34" t="str">
        <f t="shared" si="40"/>
        <v/>
      </c>
      <c r="M60" s="34" t="str">
        <f t="shared" si="40"/>
        <v/>
      </c>
      <c r="N60" s="34" t="str">
        <f t="shared" si="40"/>
        <v/>
      </c>
      <c r="O60" s="34" t="str">
        <f t="shared" si="40"/>
        <v/>
      </c>
      <c r="P60" s="34" t="str">
        <f t="shared" si="40"/>
        <v/>
      </c>
      <c r="Q60" s="34" t="str">
        <f t="shared" si="40"/>
        <v/>
      </c>
      <c r="R60" s="34" t="str">
        <f t="shared" si="40"/>
        <v/>
      </c>
      <c r="S60" s="34" t="str">
        <f t="shared" si="40"/>
        <v/>
      </c>
      <c r="T60" s="34" t="str">
        <f t="shared" si="40"/>
        <v/>
      </c>
      <c r="U60" s="34" t="str">
        <f t="shared" si="40"/>
        <v/>
      </c>
      <c r="V60" s="34" t="str">
        <f t="shared" si="40"/>
        <v/>
      </c>
      <c r="W60" s="34" t="str">
        <f t="shared" si="40"/>
        <v/>
      </c>
      <c r="X60" s="34" t="str">
        <f t="shared" si="40"/>
        <v/>
      </c>
      <c r="Y60" s="34" t="str">
        <f t="shared" si="40"/>
        <v/>
      </c>
      <c r="Z60" s="34" t="str">
        <f t="shared" si="40"/>
        <v/>
      </c>
      <c r="AA60" s="34" t="str">
        <f t="shared" si="40"/>
        <v/>
      </c>
      <c r="AB60" s="34" t="str">
        <f t="shared" si="40"/>
        <v/>
      </c>
      <c r="AC60" s="34" t="str">
        <f t="shared" si="40"/>
        <v/>
      </c>
      <c r="AD60" s="34" t="str">
        <f t="shared" si="40"/>
        <v/>
      </c>
      <c r="AE60" s="34" t="str">
        <f t="shared" si="40"/>
        <v/>
      </c>
      <c r="AF60" s="34" t="str">
        <f t="shared" si="40"/>
        <v/>
      </c>
      <c r="AG60" s="2"/>
      <c r="AH60" s="3"/>
      <c r="AI60" s="4"/>
      <c r="AJ60" s="4"/>
      <c r="AK60" s="7"/>
      <c r="AL60" s="7"/>
      <c r="AM60" s="9"/>
      <c r="AN60" s="8"/>
      <c r="AO60" s="6"/>
      <c r="AP60" s="8"/>
      <c r="AQ60" s="6"/>
      <c r="AR60" s="10"/>
      <c r="AS60" s="5"/>
      <c r="AT60" s="5"/>
      <c r="AU60" s="5"/>
      <c r="AV60" s="30"/>
    </row>
    <row r="61" spans="1:48" ht="25.5" hidden="1" customHeight="1" outlineLevel="1" thickBot="1" x14ac:dyDescent="0.25">
      <c r="A61" s="28" t="s">
        <v>6</v>
      </c>
      <c r="B61" s="75" t="b">
        <f t="shared" ref="B61:AF61" si="41">IF(B60="no ok",IF(B56=1,"X",IF(B57=1,"F","")))</f>
        <v>0</v>
      </c>
      <c r="C61" s="75" t="b">
        <f t="shared" si="41"/>
        <v>0</v>
      </c>
      <c r="D61" s="75" t="b">
        <f t="shared" si="41"/>
        <v>0</v>
      </c>
      <c r="E61" s="75" t="b">
        <f t="shared" si="41"/>
        <v>0</v>
      </c>
      <c r="F61" s="75" t="b">
        <f t="shared" si="41"/>
        <v>0</v>
      </c>
      <c r="G61" s="75" t="b">
        <f t="shared" si="41"/>
        <v>0</v>
      </c>
      <c r="H61" s="75" t="b">
        <f t="shared" si="41"/>
        <v>0</v>
      </c>
      <c r="I61" s="75" t="b">
        <f t="shared" si="41"/>
        <v>0</v>
      </c>
      <c r="J61" s="75" t="b">
        <f t="shared" si="41"/>
        <v>0</v>
      </c>
      <c r="K61" s="75" t="b">
        <f t="shared" si="41"/>
        <v>0</v>
      </c>
      <c r="L61" s="75" t="b">
        <f t="shared" si="41"/>
        <v>0</v>
      </c>
      <c r="M61" s="75" t="b">
        <f t="shared" si="41"/>
        <v>0</v>
      </c>
      <c r="N61" s="75" t="b">
        <f t="shared" si="41"/>
        <v>0</v>
      </c>
      <c r="O61" s="75" t="b">
        <f t="shared" si="41"/>
        <v>0</v>
      </c>
      <c r="P61" s="75" t="b">
        <f t="shared" si="41"/>
        <v>0</v>
      </c>
      <c r="Q61" s="75" t="b">
        <f t="shared" si="41"/>
        <v>0</v>
      </c>
      <c r="R61" s="75" t="b">
        <f t="shared" si="41"/>
        <v>0</v>
      </c>
      <c r="S61" s="75" t="b">
        <f t="shared" si="41"/>
        <v>0</v>
      </c>
      <c r="T61" s="75" t="b">
        <f t="shared" si="41"/>
        <v>0</v>
      </c>
      <c r="U61" s="75" t="b">
        <f t="shared" si="41"/>
        <v>0</v>
      </c>
      <c r="V61" s="75" t="b">
        <f t="shared" si="41"/>
        <v>0</v>
      </c>
      <c r="W61" s="75" t="b">
        <f t="shared" si="41"/>
        <v>0</v>
      </c>
      <c r="X61" s="75" t="b">
        <f t="shared" si="41"/>
        <v>0</v>
      </c>
      <c r="Y61" s="75" t="b">
        <f t="shared" si="41"/>
        <v>0</v>
      </c>
      <c r="Z61" s="75" t="b">
        <f t="shared" si="41"/>
        <v>0</v>
      </c>
      <c r="AA61" s="75" t="b">
        <f t="shared" si="41"/>
        <v>0</v>
      </c>
      <c r="AB61" s="75" t="b">
        <f t="shared" si="41"/>
        <v>0</v>
      </c>
      <c r="AC61" s="75" t="b">
        <f t="shared" si="41"/>
        <v>0</v>
      </c>
      <c r="AD61" s="75" t="b">
        <f t="shared" si="41"/>
        <v>0</v>
      </c>
      <c r="AE61" s="75" t="b">
        <f t="shared" si="41"/>
        <v>0</v>
      </c>
      <c r="AF61" s="75" t="b">
        <f t="shared" si="41"/>
        <v>0</v>
      </c>
      <c r="AG61" s="2"/>
      <c r="AH61" s="3"/>
      <c r="AI61" s="4"/>
      <c r="AJ61" s="4"/>
      <c r="AK61" s="7">
        <f>COUNTIF(B61:AF61,"X")/2</f>
        <v>0</v>
      </c>
      <c r="AL61" s="7"/>
      <c r="AM61" s="9"/>
      <c r="AN61" s="8">
        <f>COUNTIF(B61:AF61,"F")/2</f>
        <v>0</v>
      </c>
      <c r="AO61" s="6"/>
      <c r="AP61" s="8"/>
      <c r="AQ61" s="6"/>
      <c r="AR61" s="10"/>
      <c r="AS61" s="5"/>
      <c r="AT61" s="5"/>
      <c r="AU61" s="5"/>
      <c r="AV61" s="30"/>
    </row>
    <row r="62" spans="1:48" ht="25.5" customHeight="1" collapsed="1" x14ac:dyDescent="0.2">
      <c r="A62" s="166">
        <v>8</v>
      </c>
      <c r="B62" s="56"/>
      <c r="C62" s="57"/>
      <c r="D62" s="58"/>
      <c r="E62" s="57"/>
      <c r="F62" s="58"/>
      <c r="G62" s="57"/>
      <c r="H62" s="58"/>
      <c r="I62" s="57"/>
      <c r="J62" s="58"/>
      <c r="K62" s="57"/>
      <c r="L62" s="58"/>
      <c r="M62" s="57"/>
      <c r="N62" s="58"/>
      <c r="O62" s="57"/>
      <c r="P62" s="58"/>
      <c r="Q62" s="57"/>
      <c r="R62" s="58"/>
      <c r="S62" s="57"/>
      <c r="T62" s="58"/>
      <c r="U62" s="57"/>
      <c r="V62" s="58"/>
      <c r="W62" s="57"/>
      <c r="X62" s="58"/>
      <c r="Y62" s="57"/>
      <c r="Z62" s="58"/>
      <c r="AA62" s="57"/>
      <c r="AB62" s="58"/>
      <c r="AC62" s="57"/>
      <c r="AD62" s="58"/>
      <c r="AE62" s="57"/>
      <c r="AF62" s="59"/>
      <c r="AG62" s="168">
        <f>SUM(B62:AF63)*24</f>
        <v>0</v>
      </c>
      <c r="AH62" s="160">
        <f>(((((62-COUNTBLANK(B62:AF63))/2)-(SUM(AP62,AR62:AT63))))/7)*$AE$2-(SUM(AN62,AU62)*($AE$2/5))</f>
        <v>0</v>
      </c>
      <c r="AI62" s="170">
        <f>AG62-AH62</f>
        <v>0</v>
      </c>
      <c r="AJ62" s="109"/>
      <c r="AK62" s="104">
        <f>((COUNTIF(B62:AF63,"X")/2)-AK69)</f>
        <v>0</v>
      </c>
      <c r="AL62" s="103">
        <f>(((((62-COUNTBLANK(B62:AF63))/2)-(SUM(AP62,AR62:AT63))))/7)*2</f>
        <v>0</v>
      </c>
      <c r="AM62" s="103">
        <f>AK62-AL62</f>
        <v>0</v>
      </c>
      <c r="AN62" s="91">
        <f>(COUNTIF(B62:AF63,"F")/2)-AN69</f>
        <v>0</v>
      </c>
      <c r="AO62" s="96">
        <f>(6*((62-(COUNTBLANK(B62:AF63)))/2)/365)</f>
        <v>0</v>
      </c>
      <c r="AP62" s="91">
        <f>COUNTIF(B62:AF63,"V")/2</f>
        <v>0</v>
      </c>
      <c r="AQ62" s="96">
        <f>(35*((62-(COUNTBLANK(B62:AF63)))/2)/365)</f>
        <v>0</v>
      </c>
      <c r="AR62" s="92">
        <f>COUNTIF(B62:AF63,"M")/2+(COUNTIF(B62:AF63,"Ma")/2)</f>
        <v>0</v>
      </c>
      <c r="AS62" s="93">
        <f>COUNTIF(B62:AF63,"I")/2</f>
        <v>0</v>
      </c>
      <c r="AT62" s="93">
        <f>COUNTIF(B62:AF63,"Mi")/2</f>
        <v>0</v>
      </c>
      <c r="AU62" s="96">
        <f>COUNTIF(B62:AF63,"D")/2</f>
        <v>0</v>
      </c>
      <c r="AV62" s="90"/>
    </row>
    <row r="63" spans="1:48" ht="25.5" customHeight="1" thickBot="1" x14ac:dyDescent="0.25">
      <c r="A63" s="167"/>
      <c r="B63" s="60"/>
      <c r="C63" s="61"/>
      <c r="D63" s="62"/>
      <c r="E63" s="61"/>
      <c r="F63" s="62"/>
      <c r="G63" s="61"/>
      <c r="H63" s="62"/>
      <c r="I63" s="61"/>
      <c r="J63" s="62"/>
      <c r="K63" s="61"/>
      <c r="L63" s="62"/>
      <c r="M63" s="61"/>
      <c r="N63" s="62"/>
      <c r="O63" s="61"/>
      <c r="P63" s="62"/>
      <c r="Q63" s="61"/>
      <c r="R63" s="62"/>
      <c r="S63" s="61"/>
      <c r="T63" s="62"/>
      <c r="U63" s="61"/>
      <c r="V63" s="62"/>
      <c r="W63" s="61"/>
      <c r="X63" s="62"/>
      <c r="Y63" s="61"/>
      <c r="Z63" s="62"/>
      <c r="AA63" s="61"/>
      <c r="AB63" s="62"/>
      <c r="AC63" s="61"/>
      <c r="AD63" s="62"/>
      <c r="AE63" s="61"/>
      <c r="AF63" s="63"/>
      <c r="AG63" s="169"/>
      <c r="AH63" s="161"/>
      <c r="AI63" s="171"/>
      <c r="AJ63" s="110"/>
      <c r="AK63" s="104"/>
      <c r="AL63" s="103"/>
      <c r="AM63" s="103"/>
      <c r="AN63" s="91"/>
      <c r="AO63" s="96"/>
      <c r="AP63" s="91"/>
      <c r="AQ63" s="96"/>
      <c r="AR63" s="92"/>
      <c r="AS63" s="93"/>
      <c r="AT63" s="93"/>
      <c r="AU63" s="96"/>
      <c r="AV63" s="90"/>
    </row>
    <row r="64" spans="1:48" ht="25.5" hidden="1" customHeight="1" outlineLevel="1" x14ac:dyDescent="0.2">
      <c r="A64" s="28" t="s">
        <v>1</v>
      </c>
      <c r="B64" s="29">
        <f t="shared" ref="B64:AF64" si="42">COUNTIF(B62:B63,"X")</f>
        <v>0</v>
      </c>
      <c r="C64" s="29">
        <f t="shared" si="42"/>
        <v>0</v>
      </c>
      <c r="D64" s="29">
        <f t="shared" si="42"/>
        <v>0</v>
      </c>
      <c r="E64" s="29">
        <f t="shared" si="42"/>
        <v>0</v>
      </c>
      <c r="F64" s="29">
        <f t="shared" si="42"/>
        <v>0</v>
      </c>
      <c r="G64" s="29">
        <f t="shared" si="42"/>
        <v>0</v>
      </c>
      <c r="H64" s="29">
        <f t="shared" si="42"/>
        <v>0</v>
      </c>
      <c r="I64" s="29">
        <f t="shared" si="42"/>
        <v>0</v>
      </c>
      <c r="J64" s="29">
        <f t="shared" si="42"/>
        <v>0</v>
      </c>
      <c r="K64" s="29">
        <f t="shared" si="42"/>
        <v>0</v>
      </c>
      <c r="L64" s="29">
        <f t="shared" si="42"/>
        <v>0</v>
      </c>
      <c r="M64" s="29">
        <f t="shared" si="42"/>
        <v>0</v>
      </c>
      <c r="N64" s="29">
        <f t="shared" si="42"/>
        <v>0</v>
      </c>
      <c r="O64" s="29">
        <f t="shared" si="42"/>
        <v>0</v>
      </c>
      <c r="P64" s="29">
        <f t="shared" si="42"/>
        <v>0</v>
      </c>
      <c r="Q64" s="29">
        <f t="shared" si="42"/>
        <v>0</v>
      </c>
      <c r="R64" s="29">
        <f t="shared" si="42"/>
        <v>0</v>
      </c>
      <c r="S64" s="29">
        <f t="shared" si="42"/>
        <v>0</v>
      </c>
      <c r="T64" s="29">
        <f t="shared" si="42"/>
        <v>0</v>
      </c>
      <c r="U64" s="29">
        <f t="shared" si="42"/>
        <v>0</v>
      </c>
      <c r="V64" s="29">
        <f t="shared" si="42"/>
        <v>0</v>
      </c>
      <c r="W64" s="29">
        <f t="shared" si="42"/>
        <v>0</v>
      </c>
      <c r="X64" s="29">
        <f t="shared" si="42"/>
        <v>0</v>
      </c>
      <c r="Y64" s="29">
        <f t="shared" si="42"/>
        <v>0</v>
      </c>
      <c r="Z64" s="29">
        <f t="shared" si="42"/>
        <v>0</v>
      </c>
      <c r="AA64" s="29">
        <f t="shared" si="42"/>
        <v>0</v>
      </c>
      <c r="AB64" s="29">
        <f t="shared" si="42"/>
        <v>0</v>
      </c>
      <c r="AC64" s="29">
        <f t="shared" si="42"/>
        <v>0</v>
      </c>
      <c r="AD64" s="29">
        <f t="shared" si="42"/>
        <v>0</v>
      </c>
      <c r="AE64" s="29">
        <f t="shared" si="42"/>
        <v>0</v>
      </c>
      <c r="AF64" s="29">
        <f t="shared" si="42"/>
        <v>0</v>
      </c>
      <c r="AG64" s="2"/>
      <c r="AH64" s="3"/>
      <c r="AI64" s="4"/>
      <c r="AJ64" s="4"/>
      <c r="AK64" s="7"/>
      <c r="AL64" s="7"/>
      <c r="AM64" s="9"/>
      <c r="AN64" s="8"/>
      <c r="AO64" s="6"/>
      <c r="AP64" s="8"/>
      <c r="AQ64" s="6"/>
      <c r="AR64" s="10"/>
      <c r="AS64" s="5"/>
      <c r="AT64" s="5"/>
      <c r="AU64" s="5"/>
      <c r="AV64" s="30"/>
    </row>
    <row r="65" spans="1:48" ht="25.5" hidden="1" customHeight="1" outlineLevel="1" x14ac:dyDescent="0.2">
      <c r="A65" s="28" t="s">
        <v>2</v>
      </c>
      <c r="B65" s="31">
        <f>+(COUNTIF(B62:B63,"F"))</f>
        <v>0</v>
      </c>
      <c r="C65" s="31">
        <f t="shared" ref="C65:AF65" si="43">+(COUNTIF(C62:C63,"F"))</f>
        <v>0</v>
      </c>
      <c r="D65" s="31">
        <f t="shared" si="43"/>
        <v>0</v>
      </c>
      <c r="E65" s="31">
        <f t="shared" si="43"/>
        <v>0</v>
      </c>
      <c r="F65" s="31">
        <f t="shared" si="43"/>
        <v>0</v>
      </c>
      <c r="G65" s="31">
        <f t="shared" si="43"/>
        <v>0</v>
      </c>
      <c r="H65" s="31">
        <f t="shared" si="43"/>
        <v>0</v>
      </c>
      <c r="I65" s="31">
        <f t="shared" si="43"/>
        <v>0</v>
      </c>
      <c r="J65" s="31">
        <f t="shared" si="43"/>
        <v>0</v>
      </c>
      <c r="K65" s="31">
        <f t="shared" si="43"/>
        <v>0</v>
      </c>
      <c r="L65" s="31">
        <f t="shared" si="43"/>
        <v>0</v>
      </c>
      <c r="M65" s="31">
        <f t="shared" si="43"/>
        <v>0</v>
      </c>
      <c r="N65" s="31">
        <f t="shared" si="43"/>
        <v>0</v>
      </c>
      <c r="O65" s="31">
        <f t="shared" si="43"/>
        <v>0</v>
      </c>
      <c r="P65" s="31">
        <f t="shared" si="43"/>
        <v>0</v>
      </c>
      <c r="Q65" s="31">
        <f t="shared" si="43"/>
        <v>0</v>
      </c>
      <c r="R65" s="31">
        <f t="shared" si="43"/>
        <v>0</v>
      </c>
      <c r="S65" s="31">
        <f t="shared" si="43"/>
        <v>0</v>
      </c>
      <c r="T65" s="31">
        <f t="shared" si="43"/>
        <v>0</v>
      </c>
      <c r="U65" s="31">
        <f t="shared" si="43"/>
        <v>0</v>
      </c>
      <c r="V65" s="31">
        <f t="shared" si="43"/>
        <v>0</v>
      </c>
      <c r="W65" s="31">
        <f t="shared" si="43"/>
        <v>0</v>
      </c>
      <c r="X65" s="31">
        <f t="shared" si="43"/>
        <v>0</v>
      </c>
      <c r="Y65" s="31">
        <f t="shared" si="43"/>
        <v>0</v>
      </c>
      <c r="Z65" s="31">
        <f t="shared" si="43"/>
        <v>0</v>
      </c>
      <c r="AA65" s="31">
        <f t="shared" si="43"/>
        <v>0</v>
      </c>
      <c r="AB65" s="31">
        <f t="shared" si="43"/>
        <v>0</v>
      </c>
      <c r="AC65" s="31">
        <f t="shared" si="43"/>
        <v>0</v>
      </c>
      <c r="AD65" s="31">
        <f t="shared" si="43"/>
        <v>0</v>
      </c>
      <c r="AE65" s="31">
        <f t="shared" si="43"/>
        <v>0</v>
      </c>
      <c r="AF65" s="31">
        <f t="shared" si="43"/>
        <v>0</v>
      </c>
      <c r="AG65" s="2"/>
      <c r="AH65" s="3"/>
      <c r="AI65" s="4"/>
      <c r="AJ65" s="4"/>
      <c r="AK65" s="7"/>
      <c r="AL65" s="7"/>
      <c r="AM65" s="9"/>
      <c r="AN65" s="8"/>
      <c r="AO65" s="6"/>
      <c r="AP65" s="8"/>
      <c r="AQ65" s="6"/>
      <c r="AR65" s="10"/>
      <c r="AS65" s="5"/>
      <c r="AT65" s="5"/>
      <c r="AU65" s="5"/>
      <c r="AV65" s="30"/>
    </row>
    <row r="66" spans="1:48" ht="25.5" hidden="1" customHeight="1" outlineLevel="1" x14ac:dyDescent="0.2">
      <c r="A66" s="28" t="s">
        <v>3</v>
      </c>
      <c r="B66" s="31">
        <f>(COUNTIF(B62:B63,"T")+(COUNTIF(B62:B63,"V"))+(COUNTIF(B62:B63,"M"))+(COUNTIF(B62:B63,"I"))+(COUNTIF(B62:B63,"Ma"))+(COUNTIF(B62:B63,"Mi"))+(COUNTIF(B62:B63,"D")))*100</f>
        <v>0</v>
      </c>
      <c r="C66" s="31">
        <f t="shared" ref="C66:AF66" si="44">(COUNTIF(C62:C63,"T")+(COUNTIF(C62:C63,"V"))+(COUNTIF(C62:C63,"M"))+(COUNTIF(C62:C63,"I"))+(COUNTIF(C62:C63,"Ma"))+(COUNTIF(C62:C63,"Mi"))+(COUNTIF(C62:C63,"D")))*100</f>
        <v>0</v>
      </c>
      <c r="D66" s="31">
        <f t="shared" si="44"/>
        <v>0</v>
      </c>
      <c r="E66" s="31">
        <f t="shared" si="44"/>
        <v>0</v>
      </c>
      <c r="F66" s="31">
        <f t="shared" si="44"/>
        <v>0</v>
      </c>
      <c r="G66" s="31">
        <f t="shared" si="44"/>
        <v>0</v>
      </c>
      <c r="H66" s="31">
        <f t="shared" si="44"/>
        <v>0</v>
      </c>
      <c r="I66" s="31">
        <f t="shared" si="44"/>
        <v>0</v>
      </c>
      <c r="J66" s="31">
        <f t="shared" si="44"/>
        <v>0</v>
      </c>
      <c r="K66" s="31">
        <f t="shared" si="44"/>
        <v>0</v>
      </c>
      <c r="L66" s="31">
        <f t="shared" si="44"/>
        <v>0</v>
      </c>
      <c r="M66" s="31">
        <f t="shared" si="44"/>
        <v>0</v>
      </c>
      <c r="N66" s="31">
        <f t="shared" si="44"/>
        <v>0</v>
      </c>
      <c r="O66" s="31">
        <f t="shared" si="44"/>
        <v>0</v>
      </c>
      <c r="P66" s="31">
        <f t="shared" si="44"/>
        <v>0</v>
      </c>
      <c r="Q66" s="31">
        <f t="shared" si="44"/>
        <v>0</v>
      </c>
      <c r="R66" s="31">
        <f t="shared" si="44"/>
        <v>0</v>
      </c>
      <c r="S66" s="31">
        <f t="shared" si="44"/>
        <v>0</v>
      </c>
      <c r="T66" s="31">
        <f t="shared" si="44"/>
        <v>0</v>
      </c>
      <c r="U66" s="31">
        <f t="shared" si="44"/>
        <v>0</v>
      </c>
      <c r="V66" s="31">
        <f t="shared" si="44"/>
        <v>0</v>
      </c>
      <c r="W66" s="31">
        <f t="shared" si="44"/>
        <v>0</v>
      </c>
      <c r="X66" s="31">
        <f t="shared" si="44"/>
        <v>0</v>
      </c>
      <c r="Y66" s="31">
        <f t="shared" si="44"/>
        <v>0</v>
      </c>
      <c r="Z66" s="31">
        <f t="shared" si="44"/>
        <v>0</v>
      </c>
      <c r="AA66" s="31">
        <f t="shared" si="44"/>
        <v>0</v>
      </c>
      <c r="AB66" s="31">
        <f t="shared" si="44"/>
        <v>0</v>
      </c>
      <c r="AC66" s="31">
        <f t="shared" si="44"/>
        <v>0</v>
      </c>
      <c r="AD66" s="31">
        <f t="shared" si="44"/>
        <v>0</v>
      </c>
      <c r="AE66" s="31">
        <f t="shared" si="44"/>
        <v>0</v>
      </c>
      <c r="AF66" s="31">
        <f t="shared" si="44"/>
        <v>0</v>
      </c>
      <c r="AG66" s="2"/>
      <c r="AH66" s="3"/>
      <c r="AI66" s="4"/>
      <c r="AJ66" s="4"/>
      <c r="AK66" s="7"/>
      <c r="AL66" s="7"/>
      <c r="AM66" s="9"/>
      <c r="AN66" s="8"/>
      <c r="AO66" s="6"/>
      <c r="AP66" s="8"/>
      <c r="AQ66" s="6"/>
      <c r="AR66" s="10"/>
      <c r="AS66" s="5"/>
      <c r="AT66" s="5"/>
      <c r="AU66" s="5"/>
      <c r="AV66" s="30"/>
    </row>
    <row r="67" spans="1:48" ht="25.5" hidden="1" customHeight="1" outlineLevel="1" x14ac:dyDescent="0.2">
      <c r="A67" s="28" t="s">
        <v>4</v>
      </c>
      <c r="B67" s="31">
        <f t="shared" ref="B67:AF67" si="45">SUM(B62:B66)</f>
        <v>0</v>
      </c>
      <c r="C67" s="31">
        <f t="shared" si="45"/>
        <v>0</v>
      </c>
      <c r="D67" s="31">
        <f t="shared" si="45"/>
        <v>0</v>
      </c>
      <c r="E67" s="31">
        <f t="shared" si="45"/>
        <v>0</v>
      </c>
      <c r="F67" s="31">
        <f t="shared" si="45"/>
        <v>0</v>
      </c>
      <c r="G67" s="31">
        <f t="shared" si="45"/>
        <v>0</v>
      </c>
      <c r="H67" s="31">
        <f t="shared" si="45"/>
        <v>0</v>
      </c>
      <c r="I67" s="31">
        <f t="shared" si="45"/>
        <v>0</v>
      </c>
      <c r="J67" s="31">
        <f t="shared" si="45"/>
        <v>0</v>
      </c>
      <c r="K67" s="31">
        <f t="shared" si="45"/>
        <v>0</v>
      </c>
      <c r="L67" s="31">
        <f t="shared" si="45"/>
        <v>0</v>
      </c>
      <c r="M67" s="31">
        <f t="shared" si="45"/>
        <v>0</v>
      </c>
      <c r="N67" s="31">
        <f t="shared" si="45"/>
        <v>0</v>
      </c>
      <c r="O67" s="31">
        <f t="shared" si="45"/>
        <v>0</v>
      </c>
      <c r="P67" s="31">
        <f t="shared" si="45"/>
        <v>0</v>
      </c>
      <c r="Q67" s="31">
        <f t="shared" si="45"/>
        <v>0</v>
      </c>
      <c r="R67" s="31">
        <f t="shared" si="45"/>
        <v>0</v>
      </c>
      <c r="S67" s="31">
        <f t="shared" si="45"/>
        <v>0</v>
      </c>
      <c r="T67" s="31">
        <f t="shared" si="45"/>
        <v>0</v>
      </c>
      <c r="U67" s="31">
        <f t="shared" si="45"/>
        <v>0</v>
      </c>
      <c r="V67" s="31">
        <f t="shared" si="45"/>
        <v>0</v>
      </c>
      <c r="W67" s="31">
        <f t="shared" si="45"/>
        <v>0</v>
      </c>
      <c r="X67" s="31">
        <f t="shared" si="45"/>
        <v>0</v>
      </c>
      <c r="Y67" s="31">
        <f t="shared" si="45"/>
        <v>0</v>
      </c>
      <c r="Z67" s="31">
        <f t="shared" si="45"/>
        <v>0</v>
      </c>
      <c r="AA67" s="31">
        <f t="shared" si="45"/>
        <v>0</v>
      </c>
      <c r="AB67" s="31">
        <f t="shared" si="45"/>
        <v>0</v>
      </c>
      <c r="AC67" s="31">
        <f t="shared" si="45"/>
        <v>0</v>
      </c>
      <c r="AD67" s="31">
        <f t="shared" si="45"/>
        <v>0</v>
      </c>
      <c r="AE67" s="31">
        <f t="shared" si="45"/>
        <v>0</v>
      </c>
      <c r="AF67" s="31">
        <f t="shared" si="45"/>
        <v>0</v>
      </c>
      <c r="AG67" s="2"/>
      <c r="AH67" s="3"/>
      <c r="AI67" s="4"/>
      <c r="AJ67" s="4"/>
      <c r="AK67" s="7"/>
      <c r="AL67" s="7"/>
      <c r="AM67" s="9"/>
      <c r="AN67" s="8"/>
      <c r="AO67" s="6"/>
      <c r="AP67" s="8"/>
      <c r="AQ67" s="6"/>
      <c r="AR67" s="10"/>
      <c r="AS67" s="5"/>
      <c r="AT67" s="5"/>
      <c r="AU67" s="5"/>
      <c r="AV67" s="30"/>
    </row>
    <row r="68" spans="1:48" ht="25.5" hidden="1" customHeight="1" outlineLevel="1" x14ac:dyDescent="0.2">
      <c r="A68" s="28" t="s">
        <v>5</v>
      </c>
      <c r="B68" s="34" t="str">
        <f t="shared" ref="B68:AF68" si="46">IF(B67&gt;=100,"",IF(B67=2,"",IF(B67&gt;=$AV$9,"no ok","")))</f>
        <v/>
      </c>
      <c r="C68" s="34" t="str">
        <f t="shared" si="46"/>
        <v/>
      </c>
      <c r="D68" s="34" t="str">
        <f t="shared" si="46"/>
        <v/>
      </c>
      <c r="E68" s="34" t="str">
        <f t="shared" si="46"/>
        <v/>
      </c>
      <c r="F68" s="34" t="str">
        <f t="shared" si="46"/>
        <v/>
      </c>
      <c r="G68" s="34" t="str">
        <f t="shared" si="46"/>
        <v/>
      </c>
      <c r="H68" s="34" t="str">
        <f t="shared" si="46"/>
        <v/>
      </c>
      <c r="I68" s="34" t="str">
        <f t="shared" si="46"/>
        <v/>
      </c>
      <c r="J68" s="34" t="str">
        <f t="shared" si="46"/>
        <v/>
      </c>
      <c r="K68" s="34" t="str">
        <f t="shared" si="46"/>
        <v/>
      </c>
      <c r="L68" s="34" t="str">
        <f t="shared" si="46"/>
        <v/>
      </c>
      <c r="M68" s="34" t="str">
        <f t="shared" si="46"/>
        <v/>
      </c>
      <c r="N68" s="34" t="str">
        <f t="shared" si="46"/>
        <v/>
      </c>
      <c r="O68" s="34" t="str">
        <f t="shared" si="46"/>
        <v/>
      </c>
      <c r="P68" s="34" t="str">
        <f t="shared" si="46"/>
        <v/>
      </c>
      <c r="Q68" s="34" t="str">
        <f t="shared" si="46"/>
        <v/>
      </c>
      <c r="R68" s="34" t="str">
        <f t="shared" si="46"/>
        <v/>
      </c>
      <c r="S68" s="34" t="str">
        <f t="shared" si="46"/>
        <v/>
      </c>
      <c r="T68" s="34" t="str">
        <f t="shared" si="46"/>
        <v/>
      </c>
      <c r="U68" s="34" t="str">
        <f t="shared" si="46"/>
        <v/>
      </c>
      <c r="V68" s="34" t="str">
        <f t="shared" si="46"/>
        <v/>
      </c>
      <c r="W68" s="34" t="str">
        <f t="shared" si="46"/>
        <v/>
      </c>
      <c r="X68" s="34" t="str">
        <f t="shared" si="46"/>
        <v/>
      </c>
      <c r="Y68" s="34" t="str">
        <f t="shared" si="46"/>
        <v/>
      </c>
      <c r="Z68" s="34" t="str">
        <f t="shared" si="46"/>
        <v/>
      </c>
      <c r="AA68" s="34" t="str">
        <f t="shared" si="46"/>
        <v/>
      </c>
      <c r="AB68" s="34" t="str">
        <f t="shared" si="46"/>
        <v/>
      </c>
      <c r="AC68" s="34" t="str">
        <f t="shared" si="46"/>
        <v/>
      </c>
      <c r="AD68" s="34" t="str">
        <f t="shared" si="46"/>
        <v/>
      </c>
      <c r="AE68" s="34" t="str">
        <f t="shared" si="46"/>
        <v/>
      </c>
      <c r="AF68" s="34" t="str">
        <f t="shared" si="46"/>
        <v/>
      </c>
      <c r="AG68" s="2"/>
      <c r="AH68" s="3"/>
      <c r="AI68" s="4"/>
      <c r="AJ68" s="4"/>
      <c r="AK68" s="7"/>
      <c r="AL68" s="7"/>
      <c r="AM68" s="9"/>
      <c r="AN68" s="8"/>
      <c r="AO68" s="6"/>
      <c r="AP68" s="8"/>
      <c r="AQ68" s="6"/>
      <c r="AR68" s="10"/>
      <c r="AS68" s="5"/>
      <c r="AT68" s="5"/>
      <c r="AU68" s="5"/>
      <c r="AV68" s="30"/>
    </row>
    <row r="69" spans="1:48" ht="25.5" hidden="1" customHeight="1" outlineLevel="1" thickBot="1" x14ac:dyDescent="0.25">
      <c r="A69" s="28" t="s">
        <v>6</v>
      </c>
      <c r="B69" s="75" t="b">
        <f t="shared" ref="B69:AF69" si="47">IF(B68="no ok",IF(B64=1,"X",IF(B65=1,"F","")))</f>
        <v>0</v>
      </c>
      <c r="C69" s="75" t="b">
        <f t="shared" si="47"/>
        <v>0</v>
      </c>
      <c r="D69" s="75" t="b">
        <f t="shared" si="47"/>
        <v>0</v>
      </c>
      <c r="E69" s="75" t="b">
        <f t="shared" si="47"/>
        <v>0</v>
      </c>
      <c r="F69" s="75" t="b">
        <f t="shared" si="47"/>
        <v>0</v>
      </c>
      <c r="G69" s="75" t="b">
        <f t="shared" si="47"/>
        <v>0</v>
      </c>
      <c r="H69" s="75" t="b">
        <f t="shared" si="47"/>
        <v>0</v>
      </c>
      <c r="I69" s="75" t="b">
        <f t="shared" si="47"/>
        <v>0</v>
      </c>
      <c r="J69" s="75" t="b">
        <f t="shared" si="47"/>
        <v>0</v>
      </c>
      <c r="K69" s="75" t="b">
        <f t="shared" si="47"/>
        <v>0</v>
      </c>
      <c r="L69" s="75" t="b">
        <f t="shared" si="47"/>
        <v>0</v>
      </c>
      <c r="M69" s="75" t="b">
        <f t="shared" si="47"/>
        <v>0</v>
      </c>
      <c r="N69" s="75" t="b">
        <f t="shared" si="47"/>
        <v>0</v>
      </c>
      <c r="O69" s="75" t="b">
        <f t="shared" si="47"/>
        <v>0</v>
      </c>
      <c r="P69" s="75" t="b">
        <f t="shared" si="47"/>
        <v>0</v>
      </c>
      <c r="Q69" s="75" t="b">
        <f t="shared" si="47"/>
        <v>0</v>
      </c>
      <c r="R69" s="75" t="b">
        <f t="shared" si="47"/>
        <v>0</v>
      </c>
      <c r="S69" s="75" t="b">
        <f t="shared" si="47"/>
        <v>0</v>
      </c>
      <c r="T69" s="75" t="b">
        <f t="shared" si="47"/>
        <v>0</v>
      </c>
      <c r="U69" s="75" t="b">
        <f t="shared" si="47"/>
        <v>0</v>
      </c>
      <c r="V69" s="75" t="b">
        <f t="shared" si="47"/>
        <v>0</v>
      </c>
      <c r="W69" s="75" t="b">
        <f t="shared" si="47"/>
        <v>0</v>
      </c>
      <c r="X69" s="75" t="b">
        <f t="shared" si="47"/>
        <v>0</v>
      </c>
      <c r="Y69" s="75" t="b">
        <f t="shared" si="47"/>
        <v>0</v>
      </c>
      <c r="Z69" s="75" t="b">
        <f t="shared" si="47"/>
        <v>0</v>
      </c>
      <c r="AA69" s="75" t="b">
        <f t="shared" si="47"/>
        <v>0</v>
      </c>
      <c r="AB69" s="75" t="b">
        <f t="shared" si="47"/>
        <v>0</v>
      </c>
      <c r="AC69" s="75" t="b">
        <f t="shared" si="47"/>
        <v>0</v>
      </c>
      <c r="AD69" s="75" t="b">
        <f t="shared" si="47"/>
        <v>0</v>
      </c>
      <c r="AE69" s="75" t="b">
        <f t="shared" si="47"/>
        <v>0</v>
      </c>
      <c r="AF69" s="75" t="b">
        <f t="shared" si="47"/>
        <v>0</v>
      </c>
      <c r="AG69" s="2"/>
      <c r="AH69" s="3"/>
      <c r="AI69" s="4"/>
      <c r="AJ69" s="4"/>
      <c r="AK69" s="7">
        <f>COUNTIF(B69:AF69,"X")/2</f>
        <v>0</v>
      </c>
      <c r="AL69" s="7"/>
      <c r="AM69" s="9"/>
      <c r="AN69" s="8">
        <f>COUNTIF(B69:AF69,"F")/2</f>
        <v>0</v>
      </c>
      <c r="AO69" s="6"/>
      <c r="AP69" s="8"/>
      <c r="AQ69" s="6"/>
      <c r="AR69" s="10"/>
      <c r="AS69" s="5"/>
      <c r="AT69" s="5"/>
      <c r="AU69" s="5"/>
      <c r="AV69" s="30"/>
    </row>
    <row r="70" spans="1:48" ht="25.5" customHeight="1" collapsed="1" x14ac:dyDescent="0.2">
      <c r="A70" s="166">
        <v>9</v>
      </c>
      <c r="B70" s="56"/>
      <c r="C70" s="57"/>
      <c r="D70" s="58"/>
      <c r="E70" s="57"/>
      <c r="F70" s="58"/>
      <c r="G70" s="57"/>
      <c r="H70" s="58"/>
      <c r="I70" s="57"/>
      <c r="J70" s="58"/>
      <c r="K70" s="57"/>
      <c r="L70" s="58"/>
      <c r="M70" s="57"/>
      <c r="N70" s="58"/>
      <c r="O70" s="57"/>
      <c r="P70" s="58"/>
      <c r="Q70" s="57"/>
      <c r="R70" s="58"/>
      <c r="S70" s="57"/>
      <c r="T70" s="58"/>
      <c r="U70" s="57"/>
      <c r="V70" s="58"/>
      <c r="W70" s="57"/>
      <c r="X70" s="58"/>
      <c r="Y70" s="57"/>
      <c r="Z70" s="58"/>
      <c r="AA70" s="57"/>
      <c r="AB70" s="58"/>
      <c r="AC70" s="57"/>
      <c r="AD70" s="58"/>
      <c r="AE70" s="57"/>
      <c r="AF70" s="71"/>
      <c r="AG70" s="168">
        <f>SUM(B70:AF71)*24</f>
        <v>0</v>
      </c>
      <c r="AH70" s="160">
        <f>(((((62-COUNTBLANK(B70:AF71))/2)-(SUM(AP70,AR70:AT71))))/7)*$AE$2-(SUM(AN70,AU70)*($AE$2/5))</f>
        <v>0</v>
      </c>
      <c r="AI70" s="170">
        <f>AG70-AH70</f>
        <v>0</v>
      </c>
      <c r="AJ70" s="109"/>
      <c r="AK70" s="104">
        <f>((COUNTIF(B70:AF71,"X")/2)-AK77)</f>
        <v>0</v>
      </c>
      <c r="AL70" s="103">
        <f>(((((62-COUNTBLANK(B70:AF71))/2)-(SUM(AP70,AR70:AT71))))/7)*2</f>
        <v>0</v>
      </c>
      <c r="AM70" s="103">
        <f>AK70-AL70</f>
        <v>0</v>
      </c>
      <c r="AN70" s="91">
        <f>(COUNTIF(B70:AF71,"F")/2)-AN77</f>
        <v>0</v>
      </c>
      <c r="AO70" s="96">
        <f>(6*((62-(COUNTBLANK(B70:AF71)))/2)/365)</f>
        <v>0</v>
      </c>
      <c r="AP70" s="91">
        <f>COUNTIF(B70:AF71,"V")/2</f>
        <v>0</v>
      </c>
      <c r="AQ70" s="96">
        <f>(35*((62-(COUNTBLANK(B70:AF71)))/2)/365)</f>
        <v>0</v>
      </c>
      <c r="AR70" s="92">
        <f>COUNTIF(B70:AF71,"M")/2+(COUNTIF(B70:AF71,"Ma")/2)</f>
        <v>0</v>
      </c>
      <c r="AS70" s="93">
        <f>COUNTIF(B70:AF71,"I")/2</f>
        <v>0</v>
      </c>
      <c r="AT70" s="93">
        <f>COUNTIF(B70:AF71,"Mi")/2</f>
        <v>0</v>
      </c>
      <c r="AU70" s="96">
        <f>COUNTIF(B70:AF71,"D")/2</f>
        <v>0</v>
      </c>
      <c r="AV70" s="90"/>
    </row>
    <row r="71" spans="1:48" ht="25.5" customHeight="1" thickBot="1" x14ac:dyDescent="0.25">
      <c r="A71" s="167"/>
      <c r="B71" s="60"/>
      <c r="C71" s="61"/>
      <c r="D71" s="62"/>
      <c r="E71" s="61"/>
      <c r="F71" s="62"/>
      <c r="G71" s="61"/>
      <c r="H71" s="62"/>
      <c r="I71" s="61"/>
      <c r="J71" s="62"/>
      <c r="K71" s="61"/>
      <c r="L71" s="62"/>
      <c r="M71" s="61"/>
      <c r="N71" s="62"/>
      <c r="O71" s="61"/>
      <c r="P71" s="62"/>
      <c r="Q71" s="61"/>
      <c r="R71" s="62"/>
      <c r="S71" s="61"/>
      <c r="T71" s="62"/>
      <c r="U71" s="61"/>
      <c r="V71" s="62"/>
      <c r="W71" s="61"/>
      <c r="X71" s="62"/>
      <c r="Y71" s="61"/>
      <c r="Z71" s="62"/>
      <c r="AA71" s="61"/>
      <c r="AB71" s="62"/>
      <c r="AC71" s="61"/>
      <c r="AD71" s="62"/>
      <c r="AE71" s="61"/>
      <c r="AF71" s="73"/>
      <c r="AG71" s="169"/>
      <c r="AH71" s="161"/>
      <c r="AI71" s="171"/>
      <c r="AJ71" s="110"/>
      <c r="AK71" s="104"/>
      <c r="AL71" s="103"/>
      <c r="AM71" s="103"/>
      <c r="AN71" s="91"/>
      <c r="AO71" s="96"/>
      <c r="AP71" s="91"/>
      <c r="AQ71" s="96"/>
      <c r="AR71" s="92"/>
      <c r="AS71" s="93"/>
      <c r="AT71" s="93"/>
      <c r="AU71" s="96"/>
      <c r="AV71" s="90"/>
    </row>
    <row r="72" spans="1:48" ht="25.5" hidden="1" customHeight="1" outlineLevel="1" x14ac:dyDescent="0.2">
      <c r="A72" s="28" t="s">
        <v>1</v>
      </c>
      <c r="B72" s="29">
        <f t="shared" ref="B72:AE72" si="48">COUNTIF(B70:B71,"X")</f>
        <v>0</v>
      </c>
      <c r="C72" s="29">
        <f t="shared" si="48"/>
        <v>0</v>
      </c>
      <c r="D72" s="29">
        <f t="shared" si="48"/>
        <v>0</v>
      </c>
      <c r="E72" s="29">
        <f t="shared" si="48"/>
        <v>0</v>
      </c>
      <c r="F72" s="29">
        <f t="shared" si="48"/>
        <v>0</v>
      </c>
      <c r="G72" s="29">
        <f t="shared" si="48"/>
        <v>0</v>
      </c>
      <c r="H72" s="29">
        <f t="shared" si="48"/>
        <v>0</v>
      </c>
      <c r="I72" s="29">
        <f t="shared" si="48"/>
        <v>0</v>
      </c>
      <c r="J72" s="29">
        <f t="shared" si="48"/>
        <v>0</v>
      </c>
      <c r="K72" s="29">
        <f t="shared" si="48"/>
        <v>0</v>
      </c>
      <c r="L72" s="29">
        <f t="shared" si="48"/>
        <v>0</v>
      </c>
      <c r="M72" s="29">
        <f t="shared" si="48"/>
        <v>0</v>
      </c>
      <c r="N72" s="29">
        <f t="shared" si="48"/>
        <v>0</v>
      </c>
      <c r="O72" s="29">
        <f t="shared" si="48"/>
        <v>0</v>
      </c>
      <c r="P72" s="29">
        <f t="shared" si="48"/>
        <v>0</v>
      </c>
      <c r="Q72" s="29">
        <f t="shared" si="48"/>
        <v>0</v>
      </c>
      <c r="R72" s="29">
        <f t="shared" si="48"/>
        <v>0</v>
      </c>
      <c r="S72" s="29">
        <f t="shared" si="48"/>
        <v>0</v>
      </c>
      <c r="T72" s="29">
        <f t="shared" si="48"/>
        <v>0</v>
      </c>
      <c r="U72" s="29">
        <f t="shared" si="48"/>
        <v>0</v>
      </c>
      <c r="V72" s="29">
        <f t="shared" si="48"/>
        <v>0</v>
      </c>
      <c r="W72" s="29">
        <f t="shared" si="48"/>
        <v>0</v>
      </c>
      <c r="X72" s="29">
        <f t="shared" si="48"/>
        <v>0</v>
      </c>
      <c r="Y72" s="29">
        <f t="shared" si="48"/>
        <v>0</v>
      </c>
      <c r="Z72" s="29">
        <f t="shared" si="48"/>
        <v>0</v>
      </c>
      <c r="AA72" s="29">
        <f t="shared" si="48"/>
        <v>0</v>
      </c>
      <c r="AB72" s="29">
        <f t="shared" si="48"/>
        <v>0</v>
      </c>
      <c r="AC72" s="29">
        <f t="shared" si="48"/>
        <v>0</v>
      </c>
      <c r="AD72" s="29">
        <f t="shared" si="48"/>
        <v>0</v>
      </c>
      <c r="AE72" s="29">
        <f t="shared" si="48"/>
        <v>0</v>
      </c>
      <c r="AF72" s="77"/>
      <c r="AG72" s="2"/>
      <c r="AH72" s="3"/>
      <c r="AI72" s="4"/>
      <c r="AJ72" s="4"/>
      <c r="AK72" s="7"/>
      <c r="AL72" s="7"/>
      <c r="AM72" s="9"/>
      <c r="AN72" s="8"/>
      <c r="AO72" s="6"/>
      <c r="AP72" s="8"/>
      <c r="AQ72" s="6"/>
      <c r="AR72" s="10"/>
      <c r="AS72" s="5"/>
      <c r="AT72" s="5"/>
      <c r="AU72" s="5"/>
      <c r="AV72" s="30"/>
    </row>
    <row r="73" spans="1:48" ht="25.5" hidden="1" customHeight="1" outlineLevel="1" x14ac:dyDescent="0.2">
      <c r="A73" s="28" t="s">
        <v>2</v>
      </c>
      <c r="B73" s="31">
        <f>+(COUNTIF(B70:B71,"F"))</f>
        <v>0</v>
      </c>
      <c r="C73" s="31">
        <f t="shared" ref="C73:AE73" si="49">+(COUNTIF(C70:C71,"F"))</f>
        <v>0</v>
      </c>
      <c r="D73" s="31">
        <f t="shared" si="49"/>
        <v>0</v>
      </c>
      <c r="E73" s="31">
        <f t="shared" si="49"/>
        <v>0</v>
      </c>
      <c r="F73" s="31">
        <f t="shared" si="49"/>
        <v>0</v>
      </c>
      <c r="G73" s="31">
        <f t="shared" si="49"/>
        <v>0</v>
      </c>
      <c r="H73" s="31">
        <f t="shared" si="49"/>
        <v>0</v>
      </c>
      <c r="I73" s="31">
        <f t="shared" si="49"/>
        <v>0</v>
      </c>
      <c r="J73" s="31">
        <f t="shared" si="49"/>
        <v>0</v>
      </c>
      <c r="K73" s="31">
        <f t="shared" si="49"/>
        <v>0</v>
      </c>
      <c r="L73" s="31">
        <f t="shared" si="49"/>
        <v>0</v>
      </c>
      <c r="M73" s="31">
        <f t="shared" si="49"/>
        <v>0</v>
      </c>
      <c r="N73" s="31">
        <f t="shared" si="49"/>
        <v>0</v>
      </c>
      <c r="O73" s="31">
        <f t="shared" si="49"/>
        <v>0</v>
      </c>
      <c r="P73" s="31">
        <f t="shared" si="49"/>
        <v>0</v>
      </c>
      <c r="Q73" s="31">
        <f t="shared" si="49"/>
        <v>0</v>
      </c>
      <c r="R73" s="31">
        <f t="shared" si="49"/>
        <v>0</v>
      </c>
      <c r="S73" s="31">
        <f t="shared" si="49"/>
        <v>0</v>
      </c>
      <c r="T73" s="31">
        <f t="shared" si="49"/>
        <v>0</v>
      </c>
      <c r="U73" s="31">
        <f t="shared" si="49"/>
        <v>0</v>
      </c>
      <c r="V73" s="31">
        <f t="shared" si="49"/>
        <v>0</v>
      </c>
      <c r="W73" s="31">
        <f t="shared" si="49"/>
        <v>0</v>
      </c>
      <c r="X73" s="31">
        <f t="shared" si="49"/>
        <v>0</v>
      </c>
      <c r="Y73" s="31">
        <f t="shared" si="49"/>
        <v>0</v>
      </c>
      <c r="Z73" s="31">
        <f t="shared" si="49"/>
        <v>0</v>
      </c>
      <c r="AA73" s="31">
        <f t="shared" si="49"/>
        <v>0</v>
      </c>
      <c r="AB73" s="31">
        <f t="shared" si="49"/>
        <v>0</v>
      </c>
      <c r="AC73" s="31">
        <f t="shared" si="49"/>
        <v>0</v>
      </c>
      <c r="AD73" s="31">
        <f t="shared" si="49"/>
        <v>0</v>
      </c>
      <c r="AE73" s="31">
        <f t="shared" si="49"/>
        <v>0</v>
      </c>
      <c r="AF73" s="79"/>
      <c r="AG73" s="2"/>
      <c r="AH73" s="3"/>
      <c r="AI73" s="4"/>
      <c r="AJ73" s="4"/>
      <c r="AK73" s="7"/>
      <c r="AL73" s="7"/>
      <c r="AM73" s="9"/>
      <c r="AN73" s="8"/>
      <c r="AO73" s="6"/>
      <c r="AP73" s="8"/>
      <c r="AQ73" s="6"/>
      <c r="AR73" s="10"/>
      <c r="AS73" s="5"/>
      <c r="AT73" s="5"/>
      <c r="AU73" s="5"/>
      <c r="AV73" s="30"/>
    </row>
    <row r="74" spans="1:48" ht="25.5" hidden="1" customHeight="1" outlineLevel="1" x14ac:dyDescent="0.2">
      <c r="A74" s="28" t="s">
        <v>3</v>
      </c>
      <c r="B74" s="31">
        <f>(COUNTIF(B70:B71,"T")+(COUNTIF(B70:B71,"V"))+(COUNTIF(B70:B71,"M"))+(COUNTIF(B70:B71,"I"))+(COUNTIF(B70:B71,"Ma"))+(COUNTIF(B70:B71,"Mi"))+(COUNTIF(B70:B71,"D")))*100</f>
        <v>0</v>
      </c>
      <c r="C74" s="31">
        <f t="shared" ref="C74:AE74" si="50">(COUNTIF(C70:C71,"T")+(COUNTIF(C70:C71,"V"))+(COUNTIF(C70:C71,"M"))+(COUNTIF(C70:C71,"I"))+(COUNTIF(C70:C71,"Ma"))+(COUNTIF(C70:C71,"Mi"))+(COUNTIF(C70:C71,"D")))*100</f>
        <v>0</v>
      </c>
      <c r="D74" s="31">
        <f t="shared" si="50"/>
        <v>0</v>
      </c>
      <c r="E74" s="31">
        <f t="shared" si="50"/>
        <v>0</v>
      </c>
      <c r="F74" s="31">
        <f t="shared" si="50"/>
        <v>0</v>
      </c>
      <c r="G74" s="31">
        <f t="shared" si="50"/>
        <v>0</v>
      </c>
      <c r="H74" s="31">
        <f t="shared" si="50"/>
        <v>0</v>
      </c>
      <c r="I74" s="31">
        <f t="shared" si="50"/>
        <v>0</v>
      </c>
      <c r="J74" s="31">
        <f t="shared" si="50"/>
        <v>0</v>
      </c>
      <c r="K74" s="31">
        <f t="shared" si="50"/>
        <v>0</v>
      </c>
      <c r="L74" s="31">
        <f t="shared" si="50"/>
        <v>0</v>
      </c>
      <c r="M74" s="31">
        <f t="shared" si="50"/>
        <v>0</v>
      </c>
      <c r="N74" s="31">
        <f t="shared" si="50"/>
        <v>0</v>
      </c>
      <c r="O74" s="31">
        <f t="shared" si="50"/>
        <v>0</v>
      </c>
      <c r="P74" s="31">
        <f t="shared" si="50"/>
        <v>0</v>
      </c>
      <c r="Q74" s="31">
        <f t="shared" si="50"/>
        <v>0</v>
      </c>
      <c r="R74" s="31">
        <f t="shared" si="50"/>
        <v>0</v>
      </c>
      <c r="S74" s="31">
        <f t="shared" si="50"/>
        <v>0</v>
      </c>
      <c r="T74" s="31">
        <f t="shared" si="50"/>
        <v>0</v>
      </c>
      <c r="U74" s="31">
        <f t="shared" si="50"/>
        <v>0</v>
      </c>
      <c r="V74" s="31">
        <f t="shared" si="50"/>
        <v>0</v>
      </c>
      <c r="W74" s="31">
        <f t="shared" si="50"/>
        <v>0</v>
      </c>
      <c r="X74" s="31">
        <f t="shared" si="50"/>
        <v>0</v>
      </c>
      <c r="Y74" s="31">
        <f t="shared" si="50"/>
        <v>0</v>
      </c>
      <c r="Z74" s="31">
        <f t="shared" si="50"/>
        <v>0</v>
      </c>
      <c r="AA74" s="31">
        <f t="shared" si="50"/>
        <v>0</v>
      </c>
      <c r="AB74" s="31">
        <f t="shared" si="50"/>
        <v>0</v>
      </c>
      <c r="AC74" s="31">
        <f t="shared" si="50"/>
        <v>0</v>
      </c>
      <c r="AD74" s="31">
        <f t="shared" si="50"/>
        <v>0</v>
      </c>
      <c r="AE74" s="31">
        <f t="shared" si="50"/>
        <v>0</v>
      </c>
      <c r="AF74" s="79"/>
      <c r="AG74" s="2"/>
      <c r="AH74" s="3"/>
      <c r="AI74" s="4"/>
      <c r="AJ74" s="4"/>
      <c r="AK74" s="7"/>
      <c r="AL74" s="7"/>
      <c r="AM74" s="9"/>
      <c r="AN74" s="8"/>
      <c r="AO74" s="6"/>
      <c r="AP74" s="8"/>
      <c r="AQ74" s="6"/>
      <c r="AR74" s="10"/>
      <c r="AS74" s="5"/>
      <c r="AT74" s="5"/>
      <c r="AU74" s="5"/>
      <c r="AV74" s="30"/>
    </row>
    <row r="75" spans="1:48" ht="25.5" hidden="1" customHeight="1" outlineLevel="1" x14ac:dyDescent="0.2">
      <c r="A75" s="28" t="s">
        <v>4</v>
      </c>
      <c r="B75" s="31">
        <f t="shared" ref="B75:AE75" si="51">SUM(B70:B74)</f>
        <v>0</v>
      </c>
      <c r="C75" s="31">
        <f t="shared" si="51"/>
        <v>0</v>
      </c>
      <c r="D75" s="31">
        <f t="shared" si="51"/>
        <v>0</v>
      </c>
      <c r="E75" s="31">
        <f t="shared" si="51"/>
        <v>0</v>
      </c>
      <c r="F75" s="31">
        <f t="shared" si="51"/>
        <v>0</v>
      </c>
      <c r="G75" s="31">
        <f t="shared" si="51"/>
        <v>0</v>
      </c>
      <c r="H75" s="31">
        <f t="shared" si="51"/>
        <v>0</v>
      </c>
      <c r="I75" s="31">
        <f t="shared" si="51"/>
        <v>0</v>
      </c>
      <c r="J75" s="31">
        <f t="shared" si="51"/>
        <v>0</v>
      </c>
      <c r="K75" s="31">
        <f t="shared" si="51"/>
        <v>0</v>
      </c>
      <c r="L75" s="31">
        <f t="shared" si="51"/>
        <v>0</v>
      </c>
      <c r="M75" s="31">
        <f t="shared" si="51"/>
        <v>0</v>
      </c>
      <c r="N75" s="31">
        <f t="shared" si="51"/>
        <v>0</v>
      </c>
      <c r="O75" s="31">
        <f t="shared" si="51"/>
        <v>0</v>
      </c>
      <c r="P75" s="31">
        <f t="shared" si="51"/>
        <v>0</v>
      </c>
      <c r="Q75" s="31">
        <f t="shared" si="51"/>
        <v>0</v>
      </c>
      <c r="R75" s="31">
        <f t="shared" si="51"/>
        <v>0</v>
      </c>
      <c r="S75" s="31">
        <f t="shared" si="51"/>
        <v>0</v>
      </c>
      <c r="T75" s="31">
        <f t="shared" si="51"/>
        <v>0</v>
      </c>
      <c r="U75" s="31">
        <f t="shared" si="51"/>
        <v>0</v>
      </c>
      <c r="V75" s="31">
        <f t="shared" si="51"/>
        <v>0</v>
      </c>
      <c r="W75" s="31">
        <f t="shared" si="51"/>
        <v>0</v>
      </c>
      <c r="X75" s="31">
        <f t="shared" si="51"/>
        <v>0</v>
      </c>
      <c r="Y75" s="31">
        <f t="shared" si="51"/>
        <v>0</v>
      </c>
      <c r="Z75" s="31">
        <f t="shared" si="51"/>
        <v>0</v>
      </c>
      <c r="AA75" s="31">
        <f t="shared" si="51"/>
        <v>0</v>
      </c>
      <c r="AB75" s="31">
        <f t="shared" si="51"/>
        <v>0</v>
      </c>
      <c r="AC75" s="31">
        <f t="shared" si="51"/>
        <v>0</v>
      </c>
      <c r="AD75" s="31">
        <f t="shared" si="51"/>
        <v>0</v>
      </c>
      <c r="AE75" s="31">
        <f t="shared" si="51"/>
        <v>0</v>
      </c>
      <c r="AF75" s="79"/>
      <c r="AG75" s="2"/>
      <c r="AH75" s="3"/>
      <c r="AI75" s="4"/>
      <c r="AJ75" s="4"/>
      <c r="AK75" s="7"/>
      <c r="AL75" s="7"/>
      <c r="AM75" s="9"/>
      <c r="AN75" s="8"/>
      <c r="AO75" s="6"/>
      <c r="AP75" s="8"/>
      <c r="AQ75" s="6"/>
      <c r="AR75" s="10"/>
      <c r="AS75" s="5"/>
      <c r="AT75" s="5"/>
      <c r="AU75" s="5"/>
      <c r="AV75" s="30"/>
    </row>
    <row r="76" spans="1:48" ht="25.5" hidden="1" customHeight="1" outlineLevel="1" x14ac:dyDescent="0.2">
      <c r="A76" s="28" t="s">
        <v>5</v>
      </c>
      <c r="B76" s="34" t="str">
        <f t="shared" ref="B76:AE76" si="52">IF(B75&gt;=100,"",IF(B75=2,"",IF(B75&gt;=$AV$9,"no ok","")))</f>
        <v/>
      </c>
      <c r="C76" s="34" t="str">
        <f t="shared" si="52"/>
        <v/>
      </c>
      <c r="D76" s="34" t="str">
        <f t="shared" si="52"/>
        <v/>
      </c>
      <c r="E76" s="34" t="str">
        <f t="shared" si="52"/>
        <v/>
      </c>
      <c r="F76" s="34" t="str">
        <f t="shared" si="52"/>
        <v/>
      </c>
      <c r="G76" s="34" t="str">
        <f t="shared" si="52"/>
        <v/>
      </c>
      <c r="H76" s="34" t="str">
        <f t="shared" si="52"/>
        <v/>
      </c>
      <c r="I76" s="34" t="str">
        <f t="shared" si="52"/>
        <v/>
      </c>
      <c r="J76" s="34" t="str">
        <f t="shared" si="52"/>
        <v/>
      </c>
      <c r="K76" s="34" t="str">
        <f t="shared" si="52"/>
        <v/>
      </c>
      <c r="L76" s="34" t="str">
        <f t="shared" si="52"/>
        <v/>
      </c>
      <c r="M76" s="34" t="str">
        <f t="shared" si="52"/>
        <v/>
      </c>
      <c r="N76" s="34" t="str">
        <f t="shared" si="52"/>
        <v/>
      </c>
      <c r="O76" s="34" t="str">
        <f t="shared" si="52"/>
        <v/>
      </c>
      <c r="P76" s="34" t="str">
        <f t="shared" si="52"/>
        <v/>
      </c>
      <c r="Q76" s="34" t="str">
        <f t="shared" si="52"/>
        <v/>
      </c>
      <c r="R76" s="34" t="str">
        <f t="shared" si="52"/>
        <v/>
      </c>
      <c r="S76" s="34" t="str">
        <f t="shared" si="52"/>
        <v/>
      </c>
      <c r="T76" s="34" t="str">
        <f t="shared" si="52"/>
        <v/>
      </c>
      <c r="U76" s="34" t="str">
        <f t="shared" si="52"/>
        <v/>
      </c>
      <c r="V76" s="34" t="str">
        <f t="shared" si="52"/>
        <v/>
      </c>
      <c r="W76" s="34" t="str">
        <f t="shared" si="52"/>
        <v/>
      </c>
      <c r="X76" s="34" t="str">
        <f t="shared" si="52"/>
        <v/>
      </c>
      <c r="Y76" s="34" t="str">
        <f t="shared" si="52"/>
        <v/>
      </c>
      <c r="Z76" s="34" t="str">
        <f t="shared" si="52"/>
        <v/>
      </c>
      <c r="AA76" s="34" t="str">
        <f t="shared" si="52"/>
        <v/>
      </c>
      <c r="AB76" s="34" t="str">
        <f t="shared" si="52"/>
        <v/>
      </c>
      <c r="AC76" s="34" t="str">
        <f t="shared" si="52"/>
        <v/>
      </c>
      <c r="AD76" s="34" t="str">
        <f t="shared" si="52"/>
        <v/>
      </c>
      <c r="AE76" s="34" t="str">
        <f t="shared" si="52"/>
        <v/>
      </c>
      <c r="AF76" s="81"/>
      <c r="AG76" s="2"/>
      <c r="AH76" s="3"/>
      <c r="AI76" s="4"/>
      <c r="AJ76" s="4"/>
      <c r="AK76" s="7"/>
      <c r="AL76" s="7"/>
      <c r="AM76" s="9"/>
      <c r="AN76" s="8"/>
      <c r="AO76" s="6"/>
      <c r="AP76" s="8"/>
      <c r="AQ76" s="6"/>
      <c r="AR76" s="10"/>
      <c r="AS76" s="5"/>
      <c r="AT76" s="5"/>
      <c r="AU76" s="5"/>
      <c r="AV76" s="30"/>
    </row>
    <row r="77" spans="1:48" ht="25.5" hidden="1" customHeight="1" outlineLevel="1" thickBot="1" x14ac:dyDescent="0.25">
      <c r="A77" s="28" t="s">
        <v>6</v>
      </c>
      <c r="B77" s="75" t="b">
        <f t="shared" ref="B77:AE77" si="53">IF(B76="no ok",IF(B72=1,"X",IF(B73=1,"F","")))</f>
        <v>0</v>
      </c>
      <c r="C77" s="75" t="b">
        <f t="shared" si="53"/>
        <v>0</v>
      </c>
      <c r="D77" s="75" t="b">
        <f t="shared" si="53"/>
        <v>0</v>
      </c>
      <c r="E77" s="75" t="b">
        <f t="shared" si="53"/>
        <v>0</v>
      </c>
      <c r="F77" s="75" t="b">
        <f t="shared" si="53"/>
        <v>0</v>
      </c>
      <c r="G77" s="75" t="b">
        <f t="shared" si="53"/>
        <v>0</v>
      </c>
      <c r="H77" s="75" t="b">
        <f t="shared" si="53"/>
        <v>0</v>
      </c>
      <c r="I77" s="75" t="b">
        <f t="shared" si="53"/>
        <v>0</v>
      </c>
      <c r="J77" s="75" t="b">
        <f t="shared" si="53"/>
        <v>0</v>
      </c>
      <c r="K77" s="75" t="b">
        <f t="shared" si="53"/>
        <v>0</v>
      </c>
      <c r="L77" s="75" t="b">
        <f t="shared" si="53"/>
        <v>0</v>
      </c>
      <c r="M77" s="75" t="b">
        <f t="shared" si="53"/>
        <v>0</v>
      </c>
      <c r="N77" s="75" t="b">
        <f t="shared" si="53"/>
        <v>0</v>
      </c>
      <c r="O77" s="75" t="b">
        <f t="shared" si="53"/>
        <v>0</v>
      </c>
      <c r="P77" s="75" t="b">
        <f t="shared" si="53"/>
        <v>0</v>
      </c>
      <c r="Q77" s="75" t="b">
        <f t="shared" si="53"/>
        <v>0</v>
      </c>
      <c r="R77" s="75" t="b">
        <f t="shared" si="53"/>
        <v>0</v>
      </c>
      <c r="S77" s="75" t="b">
        <f t="shared" si="53"/>
        <v>0</v>
      </c>
      <c r="T77" s="75" t="b">
        <f t="shared" si="53"/>
        <v>0</v>
      </c>
      <c r="U77" s="75" t="b">
        <f t="shared" si="53"/>
        <v>0</v>
      </c>
      <c r="V77" s="75" t="b">
        <f t="shared" si="53"/>
        <v>0</v>
      </c>
      <c r="W77" s="75" t="b">
        <f t="shared" si="53"/>
        <v>0</v>
      </c>
      <c r="X77" s="75" t="b">
        <f t="shared" si="53"/>
        <v>0</v>
      </c>
      <c r="Y77" s="75" t="b">
        <f t="shared" si="53"/>
        <v>0</v>
      </c>
      <c r="Z77" s="75" t="b">
        <f t="shared" si="53"/>
        <v>0</v>
      </c>
      <c r="AA77" s="75" t="b">
        <f t="shared" si="53"/>
        <v>0</v>
      </c>
      <c r="AB77" s="75" t="b">
        <f t="shared" si="53"/>
        <v>0</v>
      </c>
      <c r="AC77" s="75" t="b">
        <f t="shared" si="53"/>
        <v>0</v>
      </c>
      <c r="AD77" s="75" t="b">
        <f t="shared" si="53"/>
        <v>0</v>
      </c>
      <c r="AE77" s="75" t="b">
        <f t="shared" si="53"/>
        <v>0</v>
      </c>
      <c r="AF77" s="83"/>
      <c r="AG77" s="2"/>
      <c r="AH77" s="3"/>
      <c r="AI77" s="4"/>
      <c r="AJ77" s="4"/>
      <c r="AK77" s="7">
        <f>COUNTIF(B77:AF77,"X")/2</f>
        <v>0</v>
      </c>
      <c r="AL77" s="7"/>
      <c r="AM77" s="9"/>
      <c r="AN77" s="8">
        <f>COUNTIF(B77:AF77,"F")/2</f>
        <v>0</v>
      </c>
      <c r="AO77" s="6"/>
      <c r="AP77" s="8"/>
      <c r="AQ77" s="6"/>
      <c r="AR77" s="10"/>
      <c r="AS77" s="5"/>
      <c r="AT77" s="5"/>
      <c r="AU77" s="5"/>
      <c r="AV77" s="30"/>
    </row>
    <row r="78" spans="1:48" ht="25.5" customHeight="1" collapsed="1" x14ac:dyDescent="0.2">
      <c r="A78" s="166">
        <v>10</v>
      </c>
      <c r="B78" s="56"/>
      <c r="C78" s="57"/>
      <c r="D78" s="58"/>
      <c r="E78" s="57"/>
      <c r="F78" s="58"/>
      <c r="G78" s="57"/>
      <c r="H78" s="58"/>
      <c r="I78" s="57"/>
      <c r="J78" s="58"/>
      <c r="K78" s="57"/>
      <c r="L78" s="58"/>
      <c r="M78" s="57"/>
      <c r="N78" s="58"/>
      <c r="O78" s="57"/>
      <c r="P78" s="58"/>
      <c r="Q78" s="57"/>
      <c r="R78" s="58"/>
      <c r="S78" s="57"/>
      <c r="T78" s="58"/>
      <c r="U78" s="57"/>
      <c r="V78" s="58"/>
      <c r="W78" s="57"/>
      <c r="X78" s="58"/>
      <c r="Y78" s="57"/>
      <c r="Z78" s="58"/>
      <c r="AA78" s="57"/>
      <c r="AB78" s="58"/>
      <c r="AC78" s="57"/>
      <c r="AD78" s="58"/>
      <c r="AE78" s="57"/>
      <c r="AF78" s="59"/>
      <c r="AG78" s="168">
        <f>SUM(B78:AF79)*24</f>
        <v>0</v>
      </c>
      <c r="AH78" s="160">
        <f>(((((62-COUNTBLANK(B78:AF79))/2)-(SUM(AP78,AR78:AT79))))/7)*$AE$2-(SUM(AN78,AU78)*($AE$2/5))</f>
        <v>0</v>
      </c>
      <c r="AI78" s="170">
        <f>AG78-AH78</f>
        <v>0</v>
      </c>
      <c r="AJ78" s="109"/>
      <c r="AK78" s="104">
        <f>((COUNTIF(B78:AF79,"X")/2)-AK85)</f>
        <v>0</v>
      </c>
      <c r="AL78" s="103">
        <f>(((((62-COUNTBLANK(B78:AF79))/2)-(SUM(AP78,AR78:AT79))))/7)*2</f>
        <v>0</v>
      </c>
      <c r="AM78" s="103">
        <f>AK78-AL78</f>
        <v>0</v>
      </c>
      <c r="AN78" s="91">
        <f>(COUNTIF(B78:AF79,"F")/2)-AN85</f>
        <v>0</v>
      </c>
      <c r="AO78" s="96">
        <f>(6*((62-(COUNTBLANK(B78:AF79)))/2)/365)</f>
        <v>0</v>
      </c>
      <c r="AP78" s="91">
        <f>COUNTIF(B78:AF79,"V")/2</f>
        <v>0</v>
      </c>
      <c r="AQ78" s="96">
        <f>(35*((62-(COUNTBLANK(B78:AF79)))/2)/365)</f>
        <v>0</v>
      </c>
      <c r="AR78" s="92">
        <f>COUNTIF(B78:AF79,"M")/2+(COUNTIF(B78:AF79,"Ma")/2)</f>
        <v>0</v>
      </c>
      <c r="AS78" s="93">
        <f>COUNTIF(B78:AF79,"I")/2</f>
        <v>0</v>
      </c>
      <c r="AT78" s="93">
        <f>COUNTIF(B78:AF79,"Mi")/2</f>
        <v>0</v>
      </c>
      <c r="AU78" s="96">
        <f>COUNTIF(B78:AF79,"D")/2</f>
        <v>0</v>
      </c>
      <c r="AV78" s="90"/>
    </row>
    <row r="79" spans="1:48" ht="25.5" customHeight="1" thickBot="1" x14ac:dyDescent="0.25">
      <c r="A79" s="167"/>
      <c r="B79" s="60"/>
      <c r="C79" s="61"/>
      <c r="D79" s="62"/>
      <c r="E79" s="61"/>
      <c r="F79" s="62"/>
      <c r="G79" s="61"/>
      <c r="H79" s="62"/>
      <c r="I79" s="61"/>
      <c r="J79" s="62"/>
      <c r="K79" s="61"/>
      <c r="L79" s="62"/>
      <c r="M79" s="61"/>
      <c r="N79" s="62"/>
      <c r="O79" s="61"/>
      <c r="P79" s="62"/>
      <c r="Q79" s="61"/>
      <c r="R79" s="62"/>
      <c r="S79" s="61"/>
      <c r="T79" s="62"/>
      <c r="U79" s="61"/>
      <c r="V79" s="62"/>
      <c r="W79" s="61"/>
      <c r="X79" s="62"/>
      <c r="Y79" s="61"/>
      <c r="Z79" s="62"/>
      <c r="AA79" s="61"/>
      <c r="AB79" s="62"/>
      <c r="AC79" s="61"/>
      <c r="AD79" s="62"/>
      <c r="AE79" s="61"/>
      <c r="AF79" s="63"/>
      <c r="AG79" s="169"/>
      <c r="AH79" s="161"/>
      <c r="AI79" s="171"/>
      <c r="AJ79" s="110"/>
      <c r="AK79" s="104"/>
      <c r="AL79" s="103"/>
      <c r="AM79" s="103"/>
      <c r="AN79" s="91"/>
      <c r="AO79" s="96"/>
      <c r="AP79" s="91"/>
      <c r="AQ79" s="96"/>
      <c r="AR79" s="92"/>
      <c r="AS79" s="93"/>
      <c r="AT79" s="93"/>
      <c r="AU79" s="96"/>
      <c r="AV79" s="90"/>
    </row>
    <row r="80" spans="1:48" ht="25.5" hidden="1" customHeight="1" outlineLevel="1" x14ac:dyDescent="0.2">
      <c r="A80" s="28" t="s">
        <v>1</v>
      </c>
      <c r="B80" s="29">
        <f t="shared" ref="B80:AF80" si="54">COUNTIF(B78:B79,"X")</f>
        <v>0</v>
      </c>
      <c r="C80" s="29">
        <f t="shared" si="54"/>
        <v>0</v>
      </c>
      <c r="D80" s="29">
        <f t="shared" si="54"/>
        <v>0</v>
      </c>
      <c r="E80" s="29">
        <f t="shared" si="54"/>
        <v>0</v>
      </c>
      <c r="F80" s="29">
        <f t="shared" si="54"/>
        <v>0</v>
      </c>
      <c r="G80" s="29">
        <f t="shared" si="54"/>
        <v>0</v>
      </c>
      <c r="H80" s="29">
        <f t="shared" si="54"/>
        <v>0</v>
      </c>
      <c r="I80" s="29">
        <f t="shared" si="54"/>
        <v>0</v>
      </c>
      <c r="J80" s="29">
        <f t="shared" si="54"/>
        <v>0</v>
      </c>
      <c r="K80" s="29">
        <f t="shared" si="54"/>
        <v>0</v>
      </c>
      <c r="L80" s="29">
        <f t="shared" si="54"/>
        <v>0</v>
      </c>
      <c r="M80" s="29">
        <f t="shared" si="54"/>
        <v>0</v>
      </c>
      <c r="N80" s="29">
        <f t="shared" si="54"/>
        <v>0</v>
      </c>
      <c r="O80" s="29">
        <f t="shared" si="54"/>
        <v>0</v>
      </c>
      <c r="P80" s="29">
        <f t="shared" si="54"/>
        <v>0</v>
      </c>
      <c r="Q80" s="29">
        <f t="shared" si="54"/>
        <v>0</v>
      </c>
      <c r="R80" s="29">
        <f t="shared" si="54"/>
        <v>0</v>
      </c>
      <c r="S80" s="29">
        <f t="shared" si="54"/>
        <v>0</v>
      </c>
      <c r="T80" s="29">
        <f t="shared" si="54"/>
        <v>0</v>
      </c>
      <c r="U80" s="29">
        <f t="shared" si="54"/>
        <v>0</v>
      </c>
      <c r="V80" s="29">
        <f t="shared" si="54"/>
        <v>0</v>
      </c>
      <c r="W80" s="29">
        <f t="shared" si="54"/>
        <v>0</v>
      </c>
      <c r="X80" s="29">
        <f t="shared" si="54"/>
        <v>0</v>
      </c>
      <c r="Y80" s="29">
        <f t="shared" si="54"/>
        <v>0</v>
      </c>
      <c r="Z80" s="29">
        <f t="shared" si="54"/>
        <v>0</v>
      </c>
      <c r="AA80" s="29">
        <f t="shared" si="54"/>
        <v>0</v>
      </c>
      <c r="AB80" s="29">
        <f t="shared" si="54"/>
        <v>0</v>
      </c>
      <c r="AC80" s="29">
        <f t="shared" si="54"/>
        <v>0</v>
      </c>
      <c r="AD80" s="29">
        <f t="shared" si="54"/>
        <v>0</v>
      </c>
      <c r="AE80" s="29">
        <f t="shared" si="54"/>
        <v>0</v>
      </c>
      <c r="AF80" s="29">
        <f t="shared" si="54"/>
        <v>0</v>
      </c>
      <c r="AG80" s="2"/>
      <c r="AH80" s="3"/>
      <c r="AI80" s="4"/>
      <c r="AJ80" s="4"/>
      <c r="AK80" s="7"/>
      <c r="AL80" s="7"/>
      <c r="AM80" s="9"/>
      <c r="AN80" s="8"/>
      <c r="AO80" s="6"/>
      <c r="AP80" s="8"/>
      <c r="AQ80" s="6"/>
      <c r="AR80" s="10"/>
      <c r="AS80" s="5"/>
      <c r="AT80" s="5"/>
      <c r="AU80" s="5"/>
      <c r="AV80" s="30"/>
    </row>
    <row r="81" spans="1:48" ht="25.5" hidden="1" customHeight="1" outlineLevel="1" x14ac:dyDescent="0.2">
      <c r="A81" s="28" t="s">
        <v>2</v>
      </c>
      <c r="B81" s="31">
        <f>+(COUNTIF(B78:B79,"F"))</f>
        <v>0</v>
      </c>
      <c r="C81" s="31">
        <f t="shared" ref="C81:AF81" si="55">+(COUNTIF(C78:C79,"F"))</f>
        <v>0</v>
      </c>
      <c r="D81" s="31">
        <f t="shared" si="55"/>
        <v>0</v>
      </c>
      <c r="E81" s="31">
        <f t="shared" si="55"/>
        <v>0</v>
      </c>
      <c r="F81" s="31">
        <f t="shared" si="55"/>
        <v>0</v>
      </c>
      <c r="G81" s="31">
        <f t="shared" si="55"/>
        <v>0</v>
      </c>
      <c r="H81" s="31">
        <f t="shared" si="55"/>
        <v>0</v>
      </c>
      <c r="I81" s="31">
        <f t="shared" si="55"/>
        <v>0</v>
      </c>
      <c r="J81" s="31">
        <f t="shared" si="55"/>
        <v>0</v>
      </c>
      <c r="K81" s="31">
        <f t="shared" si="55"/>
        <v>0</v>
      </c>
      <c r="L81" s="31">
        <f t="shared" si="55"/>
        <v>0</v>
      </c>
      <c r="M81" s="31">
        <f t="shared" si="55"/>
        <v>0</v>
      </c>
      <c r="N81" s="31">
        <f t="shared" si="55"/>
        <v>0</v>
      </c>
      <c r="O81" s="31">
        <f t="shared" si="55"/>
        <v>0</v>
      </c>
      <c r="P81" s="31">
        <f t="shared" si="55"/>
        <v>0</v>
      </c>
      <c r="Q81" s="31">
        <f t="shared" si="55"/>
        <v>0</v>
      </c>
      <c r="R81" s="31">
        <f t="shared" si="55"/>
        <v>0</v>
      </c>
      <c r="S81" s="31">
        <f t="shared" si="55"/>
        <v>0</v>
      </c>
      <c r="T81" s="31">
        <f t="shared" si="55"/>
        <v>0</v>
      </c>
      <c r="U81" s="31">
        <f t="shared" si="55"/>
        <v>0</v>
      </c>
      <c r="V81" s="31">
        <f t="shared" si="55"/>
        <v>0</v>
      </c>
      <c r="W81" s="31">
        <f t="shared" si="55"/>
        <v>0</v>
      </c>
      <c r="X81" s="31">
        <f t="shared" si="55"/>
        <v>0</v>
      </c>
      <c r="Y81" s="31">
        <f t="shared" si="55"/>
        <v>0</v>
      </c>
      <c r="Z81" s="31">
        <f t="shared" si="55"/>
        <v>0</v>
      </c>
      <c r="AA81" s="31">
        <f t="shared" si="55"/>
        <v>0</v>
      </c>
      <c r="AB81" s="31">
        <f t="shared" si="55"/>
        <v>0</v>
      </c>
      <c r="AC81" s="31">
        <f t="shared" si="55"/>
        <v>0</v>
      </c>
      <c r="AD81" s="31">
        <f t="shared" si="55"/>
        <v>0</v>
      </c>
      <c r="AE81" s="31">
        <f t="shared" si="55"/>
        <v>0</v>
      </c>
      <c r="AF81" s="31">
        <f t="shared" si="55"/>
        <v>0</v>
      </c>
      <c r="AG81" s="2"/>
      <c r="AH81" s="3"/>
      <c r="AI81" s="4"/>
      <c r="AJ81" s="4"/>
      <c r="AK81" s="7"/>
      <c r="AL81" s="7"/>
      <c r="AM81" s="9"/>
      <c r="AN81" s="8"/>
      <c r="AO81" s="6"/>
      <c r="AP81" s="8"/>
      <c r="AQ81" s="6"/>
      <c r="AR81" s="10"/>
      <c r="AS81" s="5"/>
      <c r="AT81" s="5"/>
      <c r="AU81" s="5"/>
      <c r="AV81" s="30"/>
    </row>
    <row r="82" spans="1:48" ht="25.5" hidden="1" customHeight="1" outlineLevel="1" x14ac:dyDescent="0.2">
      <c r="A82" s="28" t="s">
        <v>3</v>
      </c>
      <c r="B82" s="31">
        <f>(COUNTIF(B78:B79,"T")+(COUNTIF(B78:B79,"V"))+(COUNTIF(B78:B79,"M"))+(COUNTIF(B78:B79,"I"))+(COUNTIF(B78:B79,"Ma"))+(COUNTIF(B78:B79,"Mi"))+(COUNTIF(B78:B79,"D")))*100</f>
        <v>0</v>
      </c>
      <c r="C82" s="31">
        <f t="shared" ref="C82:AF82" si="56">(COUNTIF(C78:C79,"T")+(COUNTIF(C78:C79,"V"))+(COUNTIF(C78:C79,"M"))+(COUNTIF(C78:C79,"I"))+(COUNTIF(C78:C79,"Ma"))+(COUNTIF(C78:C79,"Mi"))+(COUNTIF(C78:C79,"D")))*100</f>
        <v>0</v>
      </c>
      <c r="D82" s="31">
        <f t="shared" si="56"/>
        <v>0</v>
      </c>
      <c r="E82" s="31">
        <f t="shared" si="56"/>
        <v>0</v>
      </c>
      <c r="F82" s="31">
        <f t="shared" si="56"/>
        <v>0</v>
      </c>
      <c r="G82" s="31">
        <f t="shared" si="56"/>
        <v>0</v>
      </c>
      <c r="H82" s="31">
        <f t="shared" si="56"/>
        <v>0</v>
      </c>
      <c r="I82" s="31">
        <f t="shared" si="56"/>
        <v>0</v>
      </c>
      <c r="J82" s="31">
        <f t="shared" si="56"/>
        <v>0</v>
      </c>
      <c r="K82" s="31">
        <f t="shared" si="56"/>
        <v>0</v>
      </c>
      <c r="L82" s="31">
        <f t="shared" si="56"/>
        <v>0</v>
      </c>
      <c r="M82" s="31">
        <f t="shared" si="56"/>
        <v>0</v>
      </c>
      <c r="N82" s="31">
        <f t="shared" si="56"/>
        <v>0</v>
      </c>
      <c r="O82" s="31">
        <f t="shared" si="56"/>
        <v>0</v>
      </c>
      <c r="P82" s="31">
        <f t="shared" si="56"/>
        <v>0</v>
      </c>
      <c r="Q82" s="31">
        <f t="shared" si="56"/>
        <v>0</v>
      </c>
      <c r="R82" s="31">
        <f t="shared" si="56"/>
        <v>0</v>
      </c>
      <c r="S82" s="31">
        <f t="shared" si="56"/>
        <v>0</v>
      </c>
      <c r="T82" s="31">
        <f t="shared" si="56"/>
        <v>0</v>
      </c>
      <c r="U82" s="31">
        <f t="shared" si="56"/>
        <v>0</v>
      </c>
      <c r="V82" s="31">
        <f t="shared" si="56"/>
        <v>0</v>
      </c>
      <c r="W82" s="31">
        <f t="shared" si="56"/>
        <v>0</v>
      </c>
      <c r="X82" s="31">
        <f t="shared" si="56"/>
        <v>0</v>
      </c>
      <c r="Y82" s="31">
        <f t="shared" si="56"/>
        <v>0</v>
      </c>
      <c r="Z82" s="31">
        <f t="shared" si="56"/>
        <v>0</v>
      </c>
      <c r="AA82" s="31">
        <f t="shared" si="56"/>
        <v>0</v>
      </c>
      <c r="AB82" s="31">
        <f t="shared" si="56"/>
        <v>0</v>
      </c>
      <c r="AC82" s="31">
        <f t="shared" si="56"/>
        <v>0</v>
      </c>
      <c r="AD82" s="31">
        <f t="shared" si="56"/>
        <v>0</v>
      </c>
      <c r="AE82" s="31">
        <f t="shared" si="56"/>
        <v>0</v>
      </c>
      <c r="AF82" s="31">
        <f t="shared" si="56"/>
        <v>0</v>
      </c>
      <c r="AG82" s="2"/>
      <c r="AH82" s="3"/>
      <c r="AI82" s="4"/>
      <c r="AJ82" s="4"/>
      <c r="AK82" s="7"/>
      <c r="AL82" s="7"/>
      <c r="AM82" s="9"/>
      <c r="AN82" s="8"/>
      <c r="AO82" s="6"/>
      <c r="AP82" s="8"/>
      <c r="AQ82" s="6"/>
      <c r="AR82" s="10"/>
      <c r="AS82" s="5"/>
      <c r="AT82" s="5"/>
      <c r="AU82" s="5"/>
      <c r="AV82" s="30"/>
    </row>
    <row r="83" spans="1:48" ht="25.5" hidden="1" customHeight="1" outlineLevel="1" x14ac:dyDescent="0.2">
      <c r="A83" s="28" t="s">
        <v>4</v>
      </c>
      <c r="B83" s="31">
        <f t="shared" ref="B83:AF83" si="57">SUM(B78:B82)</f>
        <v>0</v>
      </c>
      <c r="C83" s="31">
        <f t="shared" si="57"/>
        <v>0</v>
      </c>
      <c r="D83" s="31">
        <f t="shared" si="57"/>
        <v>0</v>
      </c>
      <c r="E83" s="31">
        <f t="shared" si="57"/>
        <v>0</v>
      </c>
      <c r="F83" s="31">
        <f t="shared" si="57"/>
        <v>0</v>
      </c>
      <c r="G83" s="31">
        <f t="shared" si="57"/>
        <v>0</v>
      </c>
      <c r="H83" s="31">
        <f t="shared" si="57"/>
        <v>0</v>
      </c>
      <c r="I83" s="31">
        <f t="shared" si="57"/>
        <v>0</v>
      </c>
      <c r="J83" s="31">
        <f t="shared" si="57"/>
        <v>0</v>
      </c>
      <c r="K83" s="31">
        <f t="shared" si="57"/>
        <v>0</v>
      </c>
      <c r="L83" s="31">
        <f t="shared" si="57"/>
        <v>0</v>
      </c>
      <c r="M83" s="31">
        <f t="shared" si="57"/>
        <v>0</v>
      </c>
      <c r="N83" s="31">
        <f t="shared" si="57"/>
        <v>0</v>
      </c>
      <c r="O83" s="31">
        <f t="shared" si="57"/>
        <v>0</v>
      </c>
      <c r="P83" s="31">
        <f t="shared" si="57"/>
        <v>0</v>
      </c>
      <c r="Q83" s="31">
        <f t="shared" si="57"/>
        <v>0</v>
      </c>
      <c r="R83" s="31">
        <f t="shared" si="57"/>
        <v>0</v>
      </c>
      <c r="S83" s="31">
        <f t="shared" si="57"/>
        <v>0</v>
      </c>
      <c r="T83" s="31">
        <f t="shared" si="57"/>
        <v>0</v>
      </c>
      <c r="U83" s="31">
        <f t="shared" si="57"/>
        <v>0</v>
      </c>
      <c r="V83" s="31">
        <f t="shared" si="57"/>
        <v>0</v>
      </c>
      <c r="W83" s="31">
        <f t="shared" si="57"/>
        <v>0</v>
      </c>
      <c r="X83" s="31">
        <f t="shared" si="57"/>
        <v>0</v>
      </c>
      <c r="Y83" s="31">
        <f t="shared" si="57"/>
        <v>0</v>
      </c>
      <c r="Z83" s="31">
        <f t="shared" si="57"/>
        <v>0</v>
      </c>
      <c r="AA83" s="31">
        <f t="shared" si="57"/>
        <v>0</v>
      </c>
      <c r="AB83" s="31">
        <f t="shared" si="57"/>
        <v>0</v>
      </c>
      <c r="AC83" s="31">
        <f t="shared" si="57"/>
        <v>0</v>
      </c>
      <c r="AD83" s="31">
        <f t="shared" si="57"/>
        <v>0</v>
      </c>
      <c r="AE83" s="31">
        <f t="shared" si="57"/>
        <v>0</v>
      </c>
      <c r="AF83" s="31">
        <f t="shared" si="57"/>
        <v>0</v>
      </c>
      <c r="AG83" s="2"/>
      <c r="AH83" s="3"/>
      <c r="AI83" s="4"/>
      <c r="AJ83" s="4"/>
      <c r="AK83" s="7"/>
      <c r="AL83" s="7"/>
      <c r="AM83" s="9"/>
      <c r="AN83" s="8"/>
      <c r="AO83" s="6"/>
      <c r="AP83" s="8"/>
      <c r="AQ83" s="6"/>
      <c r="AR83" s="10"/>
      <c r="AS83" s="5"/>
      <c r="AT83" s="5"/>
      <c r="AU83" s="5"/>
      <c r="AV83" s="30"/>
    </row>
    <row r="84" spans="1:48" ht="25.5" hidden="1" customHeight="1" outlineLevel="1" x14ac:dyDescent="0.2">
      <c r="A84" s="28" t="s">
        <v>5</v>
      </c>
      <c r="B84" s="34" t="str">
        <f t="shared" ref="B84:AF84" si="58">IF(B83&gt;=100,"",IF(B83=2,"",IF(B83&gt;=$AV$9,"no ok","")))</f>
        <v/>
      </c>
      <c r="C84" s="34" t="str">
        <f t="shared" si="58"/>
        <v/>
      </c>
      <c r="D84" s="34" t="str">
        <f t="shared" si="58"/>
        <v/>
      </c>
      <c r="E84" s="34" t="str">
        <f t="shared" si="58"/>
        <v/>
      </c>
      <c r="F84" s="34" t="str">
        <f t="shared" si="58"/>
        <v/>
      </c>
      <c r="G84" s="34" t="str">
        <f t="shared" si="58"/>
        <v/>
      </c>
      <c r="H84" s="34" t="str">
        <f t="shared" si="58"/>
        <v/>
      </c>
      <c r="I84" s="34" t="str">
        <f t="shared" si="58"/>
        <v/>
      </c>
      <c r="J84" s="34" t="str">
        <f t="shared" si="58"/>
        <v/>
      </c>
      <c r="K84" s="34" t="str">
        <f t="shared" si="58"/>
        <v/>
      </c>
      <c r="L84" s="34" t="str">
        <f t="shared" si="58"/>
        <v/>
      </c>
      <c r="M84" s="34" t="str">
        <f t="shared" si="58"/>
        <v/>
      </c>
      <c r="N84" s="34" t="str">
        <f t="shared" si="58"/>
        <v/>
      </c>
      <c r="O84" s="34" t="str">
        <f t="shared" si="58"/>
        <v/>
      </c>
      <c r="P84" s="34" t="str">
        <f t="shared" si="58"/>
        <v/>
      </c>
      <c r="Q84" s="34" t="str">
        <f t="shared" si="58"/>
        <v/>
      </c>
      <c r="R84" s="34" t="str">
        <f t="shared" si="58"/>
        <v/>
      </c>
      <c r="S84" s="34" t="str">
        <f t="shared" si="58"/>
        <v/>
      </c>
      <c r="T84" s="34" t="str">
        <f t="shared" si="58"/>
        <v/>
      </c>
      <c r="U84" s="34" t="str">
        <f t="shared" si="58"/>
        <v/>
      </c>
      <c r="V84" s="34" t="str">
        <f t="shared" si="58"/>
        <v/>
      </c>
      <c r="W84" s="34" t="str">
        <f t="shared" si="58"/>
        <v/>
      </c>
      <c r="X84" s="34" t="str">
        <f t="shared" si="58"/>
        <v/>
      </c>
      <c r="Y84" s="34" t="str">
        <f t="shared" si="58"/>
        <v/>
      </c>
      <c r="Z84" s="34" t="str">
        <f t="shared" si="58"/>
        <v/>
      </c>
      <c r="AA84" s="34" t="str">
        <f t="shared" si="58"/>
        <v/>
      </c>
      <c r="AB84" s="34" t="str">
        <f t="shared" si="58"/>
        <v/>
      </c>
      <c r="AC84" s="34" t="str">
        <f t="shared" si="58"/>
        <v/>
      </c>
      <c r="AD84" s="34" t="str">
        <f t="shared" si="58"/>
        <v/>
      </c>
      <c r="AE84" s="34" t="str">
        <f t="shared" si="58"/>
        <v/>
      </c>
      <c r="AF84" s="34" t="str">
        <f t="shared" si="58"/>
        <v/>
      </c>
      <c r="AG84" s="2"/>
      <c r="AH84" s="3"/>
      <c r="AI84" s="4"/>
      <c r="AJ84" s="4"/>
      <c r="AK84" s="7"/>
      <c r="AL84" s="7"/>
      <c r="AM84" s="9"/>
      <c r="AN84" s="8"/>
      <c r="AO84" s="6"/>
      <c r="AP84" s="8"/>
      <c r="AQ84" s="6"/>
      <c r="AR84" s="10"/>
      <c r="AS84" s="5"/>
      <c r="AT84" s="5"/>
      <c r="AU84" s="5"/>
      <c r="AV84" s="30"/>
    </row>
    <row r="85" spans="1:48" ht="25.5" hidden="1" customHeight="1" outlineLevel="1" thickBot="1" x14ac:dyDescent="0.25">
      <c r="A85" s="28" t="s">
        <v>6</v>
      </c>
      <c r="B85" s="75" t="b">
        <f t="shared" ref="B85:AF85" si="59">IF(B84="no ok",IF(B80=1,"X",IF(B81=1,"F","")))</f>
        <v>0</v>
      </c>
      <c r="C85" s="75" t="b">
        <f t="shared" si="59"/>
        <v>0</v>
      </c>
      <c r="D85" s="75" t="b">
        <f t="shared" si="59"/>
        <v>0</v>
      </c>
      <c r="E85" s="75" t="b">
        <f t="shared" si="59"/>
        <v>0</v>
      </c>
      <c r="F85" s="75" t="b">
        <f t="shared" si="59"/>
        <v>0</v>
      </c>
      <c r="G85" s="75" t="b">
        <f t="shared" si="59"/>
        <v>0</v>
      </c>
      <c r="H85" s="75" t="b">
        <f t="shared" si="59"/>
        <v>0</v>
      </c>
      <c r="I85" s="75" t="b">
        <f t="shared" si="59"/>
        <v>0</v>
      </c>
      <c r="J85" s="75" t="b">
        <f t="shared" si="59"/>
        <v>0</v>
      </c>
      <c r="K85" s="75" t="b">
        <f t="shared" si="59"/>
        <v>0</v>
      </c>
      <c r="L85" s="75" t="b">
        <f t="shared" si="59"/>
        <v>0</v>
      </c>
      <c r="M85" s="75" t="b">
        <f t="shared" si="59"/>
        <v>0</v>
      </c>
      <c r="N85" s="75" t="b">
        <f t="shared" si="59"/>
        <v>0</v>
      </c>
      <c r="O85" s="75" t="b">
        <f t="shared" si="59"/>
        <v>0</v>
      </c>
      <c r="P85" s="75" t="b">
        <f t="shared" si="59"/>
        <v>0</v>
      </c>
      <c r="Q85" s="75" t="b">
        <f t="shared" si="59"/>
        <v>0</v>
      </c>
      <c r="R85" s="75" t="b">
        <f t="shared" si="59"/>
        <v>0</v>
      </c>
      <c r="S85" s="75" t="b">
        <f t="shared" si="59"/>
        <v>0</v>
      </c>
      <c r="T85" s="75" t="b">
        <f t="shared" si="59"/>
        <v>0</v>
      </c>
      <c r="U85" s="75" t="b">
        <f t="shared" si="59"/>
        <v>0</v>
      </c>
      <c r="V85" s="75" t="b">
        <f t="shared" si="59"/>
        <v>0</v>
      </c>
      <c r="W85" s="75" t="b">
        <f t="shared" si="59"/>
        <v>0</v>
      </c>
      <c r="X85" s="75" t="b">
        <f t="shared" si="59"/>
        <v>0</v>
      </c>
      <c r="Y85" s="75" t="b">
        <f t="shared" si="59"/>
        <v>0</v>
      </c>
      <c r="Z85" s="75" t="b">
        <f t="shared" si="59"/>
        <v>0</v>
      </c>
      <c r="AA85" s="75" t="b">
        <f t="shared" si="59"/>
        <v>0</v>
      </c>
      <c r="AB85" s="75" t="b">
        <f t="shared" si="59"/>
        <v>0</v>
      </c>
      <c r="AC85" s="75" t="b">
        <f t="shared" si="59"/>
        <v>0</v>
      </c>
      <c r="AD85" s="75" t="b">
        <f t="shared" si="59"/>
        <v>0</v>
      </c>
      <c r="AE85" s="75" t="b">
        <f t="shared" si="59"/>
        <v>0</v>
      </c>
      <c r="AF85" s="75" t="b">
        <f t="shared" si="59"/>
        <v>0</v>
      </c>
      <c r="AG85" s="2"/>
      <c r="AH85" s="3"/>
      <c r="AI85" s="4"/>
      <c r="AJ85" s="4"/>
      <c r="AK85" s="7">
        <f>COUNTIF(B85:AF85,"X")/2</f>
        <v>0</v>
      </c>
      <c r="AL85" s="7"/>
      <c r="AM85" s="9"/>
      <c r="AN85" s="8">
        <f>COUNTIF(B85:AF85,"F")/2</f>
        <v>0</v>
      </c>
      <c r="AO85" s="6"/>
      <c r="AP85" s="8"/>
      <c r="AQ85" s="6"/>
      <c r="AR85" s="10"/>
      <c r="AS85" s="5"/>
      <c r="AT85" s="5"/>
      <c r="AU85" s="5"/>
      <c r="AV85" s="30"/>
    </row>
    <row r="86" spans="1:48" ht="25.5" customHeight="1" collapsed="1" x14ac:dyDescent="0.2">
      <c r="A86" s="166">
        <v>11</v>
      </c>
      <c r="B86" s="56"/>
      <c r="C86" s="57"/>
      <c r="D86" s="58"/>
      <c r="E86" s="57"/>
      <c r="F86" s="58"/>
      <c r="G86" s="57"/>
      <c r="H86" s="58"/>
      <c r="I86" s="57"/>
      <c r="J86" s="58"/>
      <c r="K86" s="57"/>
      <c r="L86" s="58"/>
      <c r="M86" s="57"/>
      <c r="N86" s="58"/>
      <c r="O86" s="57"/>
      <c r="P86" s="58"/>
      <c r="Q86" s="57"/>
      <c r="R86" s="58"/>
      <c r="S86" s="57"/>
      <c r="T86" s="58"/>
      <c r="U86" s="57"/>
      <c r="V86" s="58"/>
      <c r="W86" s="57"/>
      <c r="X86" s="58"/>
      <c r="Y86" s="57"/>
      <c r="Z86" s="58"/>
      <c r="AA86" s="57"/>
      <c r="AB86" s="58"/>
      <c r="AC86" s="57"/>
      <c r="AD86" s="58"/>
      <c r="AE86" s="57"/>
      <c r="AF86" s="71"/>
      <c r="AG86" s="168">
        <f>SUM(B86:AF87)*24</f>
        <v>0</v>
      </c>
      <c r="AH86" s="160">
        <f>(((((62-COUNTBLANK(B86:AF87))/2)-(SUM(AP86,AR86:AT87))))/7)*$AE$2-(SUM(AN86,AU86)*($AE$2/5))</f>
        <v>0</v>
      </c>
      <c r="AI86" s="170">
        <f>AG86-AH86</f>
        <v>0</v>
      </c>
      <c r="AJ86" s="109"/>
      <c r="AK86" s="104">
        <f>((COUNTIF(B86:AF87,"X")/2)-AK93)</f>
        <v>0</v>
      </c>
      <c r="AL86" s="103">
        <f>(((((62-COUNTBLANK(B86:AF87))/2)-(SUM(AP86,AR86:AT87))))/7)*2</f>
        <v>0</v>
      </c>
      <c r="AM86" s="103">
        <f>AK86-AL86</f>
        <v>0</v>
      </c>
      <c r="AN86" s="91">
        <f>(COUNTIF(B86:AF87,"F")/2)-AN93</f>
        <v>0</v>
      </c>
      <c r="AO86" s="96">
        <f>(6*((62-(COUNTBLANK(B86:AF87)))/2)/365)</f>
        <v>0</v>
      </c>
      <c r="AP86" s="91">
        <f>COUNTIF(B86:AF87,"V")/2</f>
        <v>0</v>
      </c>
      <c r="AQ86" s="96">
        <f>(35*((62-(COUNTBLANK(B86:AF87)))/2)/365)</f>
        <v>0</v>
      </c>
      <c r="AR86" s="92">
        <f>COUNTIF(B86:AF87,"M")/2+(COUNTIF(B86:AF87,"Ma")/2)</f>
        <v>0</v>
      </c>
      <c r="AS86" s="93">
        <f>COUNTIF(B86:AF87,"I")/2</f>
        <v>0</v>
      </c>
      <c r="AT86" s="93">
        <f>COUNTIF(B86:AF87,"Mi")/2</f>
        <v>0</v>
      </c>
      <c r="AU86" s="96">
        <f>COUNTIF(B86:AF87,"D")/2</f>
        <v>0</v>
      </c>
      <c r="AV86" s="90"/>
    </row>
    <row r="87" spans="1:48" ht="25.5" customHeight="1" thickBot="1" x14ac:dyDescent="0.25">
      <c r="A87" s="167"/>
      <c r="B87" s="60"/>
      <c r="C87" s="61"/>
      <c r="D87" s="62"/>
      <c r="E87" s="61"/>
      <c r="F87" s="62"/>
      <c r="G87" s="61"/>
      <c r="H87" s="62"/>
      <c r="I87" s="61"/>
      <c r="J87" s="62"/>
      <c r="K87" s="61"/>
      <c r="L87" s="62"/>
      <c r="M87" s="61"/>
      <c r="N87" s="62"/>
      <c r="O87" s="61"/>
      <c r="P87" s="62"/>
      <c r="Q87" s="61"/>
      <c r="R87" s="62"/>
      <c r="S87" s="61"/>
      <c r="T87" s="62"/>
      <c r="U87" s="61"/>
      <c r="V87" s="62"/>
      <c r="W87" s="61"/>
      <c r="X87" s="62"/>
      <c r="Y87" s="61"/>
      <c r="Z87" s="62"/>
      <c r="AA87" s="61"/>
      <c r="AB87" s="62"/>
      <c r="AC87" s="61"/>
      <c r="AD87" s="62"/>
      <c r="AE87" s="61"/>
      <c r="AF87" s="73"/>
      <c r="AG87" s="169"/>
      <c r="AH87" s="161"/>
      <c r="AI87" s="171"/>
      <c r="AJ87" s="110"/>
      <c r="AK87" s="104"/>
      <c r="AL87" s="103"/>
      <c r="AM87" s="103"/>
      <c r="AN87" s="91"/>
      <c r="AO87" s="96"/>
      <c r="AP87" s="91"/>
      <c r="AQ87" s="96"/>
      <c r="AR87" s="92"/>
      <c r="AS87" s="93"/>
      <c r="AT87" s="93"/>
      <c r="AU87" s="96"/>
      <c r="AV87" s="90"/>
    </row>
    <row r="88" spans="1:48" ht="25.5" hidden="1" customHeight="1" outlineLevel="1" x14ac:dyDescent="0.2">
      <c r="A88" s="28" t="s">
        <v>1</v>
      </c>
      <c r="B88" s="29">
        <f t="shared" ref="B88:AE88" si="60">COUNTIF(B86:B87,"X")</f>
        <v>0</v>
      </c>
      <c r="C88" s="29">
        <f t="shared" si="60"/>
        <v>0</v>
      </c>
      <c r="D88" s="29">
        <f t="shared" si="60"/>
        <v>0</v>
      </c>
      <c r="E88" s="29">
        <f t="shared" si="60"/>
        <v>0</v>
      </c>
      <c r="F88" s="29">
        <f t="shared" si="60"/>
        <v>0</v>
      </c>
      <c r="G88" s="29">
        <f t="shared" si="60"/>
        <v>0</v>
      </c>
      <c r="H88" s="29">
        <f t="shared" si="60"/>
        <v>0</v>
      </c>
      <c r="I88" s="29">
        <f t="shared" si="60"/>
        <v>0</v>
      </c>
      <c r="J88" s="29">
        <f t="shared" si="60"/>
        <v>0</v>
      </c>
      <c r="K88" s="29">
        <f t="shared" si="60"/>
        <v>0</v>
      </c>
      <c r="L88" s="29">
        <f t="shared" si="60"/>
        <v>0</v>
      </c>
      <c r="M88" s="29">
        <f t="shared" si="60"/>
        <v>0</v>
      </c>
      <c r="N88" s="29">
        <f t="shared" si="60"/>
        <v>0</v>
      </c>
      <c r="O88" s="29">
        <f t="shared" si="60"/>
        <v>0</v>
      </c>
      <c r="P88" s="29">
        <f t="shared" si="60"/>
        <v>0</v>
      </c>
      <c r="Q88" s="29">
        <f t="shared" si="60"/>
        <v>0</v>
      </c>
      <c r="R88" s="29">
        <f t="shared" si="60"/>
        <v>0</v>
      </c>
      <c r="S88" s="29">
        <f t="shared" si="60"/>
        <v>0</v>
      </c>
      <c r="T88" s="29">
        <f t="shared" si="60"/>
        <v>0</v>
      </c>
      <c r="U88" s="29">
        <f t="shared" si="60"/>
        <v>0</v>
      </c>
      <c r="V88" s="29">
        <f t="shared" si="60"/>
        <v>0</v>
      </c>
      <c r="W88" s="29">
        <f t="shared" si="60"/>
        <v>0</v>
      </c>
      <c r="X88" s="29">
        <f t="shared" si="60"/>
        <v>0</v>
      </c>
      <c r="Y88" s="29">
        <f t="shared" si="60"/>
        <v>0</v>
      </c>
      <c r="Z88" s="29">
        <f t="shared" si="60"/>
        <v>0</v>
      </c>
      <c r="AA88" s="29">
        <f t="shared" si="60"/>
        <v>0</v>
      </c>
      <c r="AB88" s="29">
        <f t="shared" si="60"/>
        <v>0</v>
      </c>
      <c r="AC88" s="29">
        <f t="shared" si="60"/>
        <v>0</v>
      </c>
      <c r="AD88" s="29">
        <f t="shared" si="60"/>
        <v>0</v>
      </c>
      <c r="AE88" s="29">
        <f t="shared" si="60"/>
        <v>0</v>
      </c>
      <c r="AF88" s="77"/>
      <c r="AG88" s="2"/>
      <c r="AH88" s="3"/>
      <c r="AI88" s="4"/>
      <c r="AJ88" s="4"/>
      <c r="AK88" s="7"/>
      <c r="AL88" s="7"/>
      <c r="AM88" s="9"/>
      <c r="AN88" s="8"/>
      <c r="AO88" s="6"/>
      <c r="AP88" s="8"/>
      <c r="AQ88" s="6"/>
      <c r="AR88" s="10"/>
      <c r="AS88" s="5"/>
      <c r="AT88" s="5"/>
      <c r="AU88" s="5"/>
      <c r="AV88" s="30"/>
    </row>
    <row r="89" spans="1:48" ht="25.5" hidden="1" customHeight="1" outlineLevel="1" x14ac:dyDescent="0.2">
      <c r="A89" s="28" t="s">
        <v>2</v>
      </c>
      <c r="B89" s="31">
        <f>+(COUNTIF(B86:B87,"F"))</f>
        <v>0</v>
      </c>
      <c r="C89" s="31">
        <f t="shared" ref="C89:AE89" si="61">+(COUNTIF(C86:C87,"F"))</f>
        <v>0</v>
      </c>
      <c r="D89" s="31">
        <f t="shared" si="61"/>
        <v>0</v>
      </c>
      <c r="E89" s="31">
        <f t="shared" si="61"/>
        <v>0</v>
      </c>
      <c r="F89" s="31">
        <f t="shared" si="61"/>
        <v>0</v>
      </c>
      <c r="G89" s="31">
        <f t="shared" si="61"/>
        <v>0</v>
      </c>
      <c r="H89" s="31">
        <f t="shared" si="61"/>
        <v>0</v>
      </c>
      <c r="I89" s="31">
        <f t="shared" si="61"/>
        <v>0</v>
      </c>
      <c r="J89" s="31">
        <f t="shared" si="61"/>
        <v>0</v>
      </c>
      <c r="K89" s="31">
        <f t="shared" si="61"/>
        <v>0</v>
      </c>
      <c r="L89" s="31">
        <f t="shared" si="61"/>
        <v>0</v>
      </c>
      <c r="M89" s="31">
        <f t="shared" si="61"/>
        <v>0</v>
      </c>
      <c r="N89" s="31">
        <f t="shared" si="61"/>
        <v>0</v>
      </c>
      <c r="O89" s="31">
        <f t="shared" si="61"/>
        <v>0</v>
      </c>
      <c r="P89" s="31">
        <f t="shared" si="61"/>
        <v>0</v>
      </c>
      <c r="Q89" s="31">
        <f t="shared" si="61"/>
        <v>0</v>
      </c>
      <c r="R89" s="31">
        <f t="shared" si="61"/>
        <v>0</v>
      </c>
      <c r="S89" s="31">
        <f t="shared" si="61"/>
        <v>0</v>
      </c>
      <c r="T89" s="31">
        <f t="shared" si="61"/>
        <v>0</v>
      </c>
      <c r="U89" s="31">
        <f t="shared" si="61"/>
        <v>0</v>
      </c>
      <c r="V89" s="31">
        <f t="shared" si="61"/>
        <v>0</v>
      </c>
      <c r="W89" s="31">
        <f t="shared" si="61"/>
        <v>0</v>
      </c>
      <c r="X89" s="31">
        <f t="shared" si="61"/>
        <v>0</v>
      </c>
      <c r="Y89" s="31">
        <f t="shared" si="61"/>
        <v>0</v>
      </c>
      <c r="Z89" s="31">
        <f t="shared" si="61"/>
        <v>0</v>
      </c>
      <c r="AA89" s="31">
        <f t="shared" si="61"/>
        <v>0</v>
      </c>
      <c r="AB89" s="31">
        <f t="shared" si="61"/>
        <v>0</v>
      </c>
      <c r="AC89" s="31">
        <f t="shared" si="61"/>
        <v>0</v>
      </c>
      <c r="AD89" s="31">
        <f t="shared" si="61"/>
        <v>0</v>
      </c>
      <c r="AE89" s="31">
        <f t="shared" si="61"/>
        <v>0</v>
      </c>
      <c r="AF89" s="79"/>
      <c r="AG89" s="2"/>
      <c r="AH89" s="3"/>
      <c r="AI89" s="4"/>
      <c r="AJ89" s="4"/>
      <c r="AK89" s="7"/>
      <c r="AL89" s="7"/>
      <c r="AM89" s="9"/>
      <c r="AN89" s="8"/>
      <c r="AO89" s="6"/>
      <c r="AP89" s="8"/>
      <c r="AQ89" s="6"/>
      <c r="AR89" s="10"/>
      <c r="AS89" s="5"/>
      <c r="AT89" s="5"/>
      <c r="AU89" s="5"/>
      <c r="AV89" s="30"/>
    </row>
    <row r="90" spans="1:48" ht="25.5" hidden="1" customHeight="1" outlineLevel="1" x14ac:dyDescent="0.2">
      <c r="A90" s="28" t="s">
        <v>3</v>
      </c>
      <c r="B90" s="31">
        <f>(COUNTIF(B86:B87,"T")+(COUNTIF(B86:B87,"V"))+(COUNTIF(B86:B87,"M"))+(COUNTIF(B86:B87,"I"))+(COUNTIF(B86:B87,"Ma"))+(COUNTIF(B86:B87,"Mi"))+(COUNTIF(B86:B87,"D")))*100</f>
        <v>0</v>
      </c>
      <c r="C90" s="31">
        <f t="shared" ref="C90:AE90" si="62">(COUNTIF(C86:C87,"T")+(COUNTIF(C86:C87,"V"))+(COUNTIF(C86:C87,"M"))+(COUNTIF(C86:C87,"I"))+(COUNTIF(C86:C87,"Ma"))+(COUNTIF(C86:C87,"Mi"))+(COUNTIF(C86:C87,"D")))*100</f>
        <v>0</v>
      </c>
      <c r="D90" s="31">
        <f t="shared" si="62"/>
        <v>0</v>
      </c>
      <c r="E90" s="31">
        <f t="shared" si="62"/>
        <v>0</v>
      </c>
      <c r="F90" s="31">
        <f t="shared" si="62"/>
        <v>0</v>
      </c>
      <c r="G90" s="31">
        <f t="shared" si="62"/>
        <v>0</v>
      </c>
      <c r="H90" s="31">
        <f t="shared" si="62"/>
        <v>0</v>
      </c>
      <c r="I90" s="31">
        <f t="shared" si="62"/>
        <v>0</v>
      </c>
      <c r="J90" s="31">
        <f t="shared" si="62"/>
        <v>0</v>
      </c>
      <c r="K90" s="31">
        <f t="shared" si="62"/>
        <v>0</v>
      </c>
      <c r="L90" s="31">
        <f t="shared" si="62"/>
        <v>0</v>
      </c>
      <c r="M90" s="31">
        <f t="shared" si="62"/>
        <v>0</v>
      </c>
      <c r="N90" s="31">
        <f t="shared" si="62"/>
        <v>0</v>
      </c>
      <c r="O90" s="31">
        <f t="shared" si="62"/>
        <v>0</v>
      </c>
      <c r="P90" s="31">
        <f t="shared" si="62"/>
        <v>0</v>
      </c>
      <c r="Q90" s="31">
        <f t="shared" si="62"/>
        <v>0</v>
      </c>
      <c r="R90" s="31">
        <f t="shared" si="62"/>
        <v>0</v>
      </c>
      <c r="S90" s="31">
        <f t="shared" si="62"/>
        <v>0</v>
      </c>
      <c r="T90" s="31">
        <f t="shared" si="62"/>
        <v>0</v>
      </c>
      <c r="U90" s="31">
        <f t="shared" si="62"/>
        <v>0</v>
      </c>
      <c r="V90" s="31">
        <f t="shared" si="62"/>
        <v>0</v>
      </c>
      <c r="W90" s="31">
        <f t="shared" si="62"/>
        <v>0</v>
      </c>
      <c r="X90" s="31">
        <f t="shared" si="62"/>
        <v>0</v>
      </c>
      <c r="Y90" s="31">
        <f t="shared" si="62"/>
        <v>0</v>
      </c>
      <c r="Z90" s="31">
        <f t="shared" si="62"/>
        <v>0</v>
      </c>
      <c r="AA90" s="31">
        <f t="shared" si="62"/>
        <v>0</v>
      </c>
      <c r="AB90" s="31">
        <f t="shared" si="62"/>
        <v>0</v>
      </c>
      <c r="AC90" s="31">
        <f t="shared" si="62"/>
        <v>0</v>
      </c>
      <c r="AD90" s="31">
        <f t="shared" si="62"/>
        <v>0</v>
      </c>
      <c r="AE90" s="31">
        <f t="shared" si="62"/>
        <v>0</v>
      </c>
      <c r="AF90" s="79"/>
      <c r="AG90" s="2"/>
      <c r="AH90" s="3"/>
      <c r="AI90" s="4"/>
      <c r="AJ90" s="4"/>
      <c r="AK90" s="7"/>
      <c r="AL90" s="7"/>
      <c r="AM90" s="9"/>
      <c r="AN90" s="8"/>
      <c r="AO90" s="6"/>
      <c r="AP90" s="8"/>
      <c r="AQ90" s="6"/>
      <c r="AR90" s="10"/>
      <c r="AS90" s="5"/>
      <c r="AT90" s="5"/>
      <c r="AU90" s="5"/>
      <c r="AV90" s="30"/>
    </row>
    <row r="91" spans="1:48" ht="25.5" hidden="1" customHeight="1" outlineLevel="1" x14ac:dyDescent="0.2">
      <c r="A91" s="28" t="s">
        <v>4</v>
      </c>
      <c r="B91" s="31">
        <f t="shared" ref="B91:AE91" si="63">SUM(B86:B90)</f>
        <v>0</v>
      </c>
      <c r="C91" s="31">
        <f t="shared" si="63"/>
        <v>0</v>
      </c>
      <c r="D91" s="31">
        <f t="shared" si="63"/>
        <v>0</v>
      </c>
      <c r="E91" s="31">
        <f t="shared" si="63"/>
        <v>0</v>
      </c>
      <c r="F91" s="31">
        <f t="shared" si="63"/>
        <v>0</v>
      </c>
      <c r="G91" s="31">
        <f t="shared" si="63"/>
        <v>0</v>
      </c>
      <c r="H91" s="31">
        <f t="shared" si="63"/>
        <v>0</v>
      </c>
      <c r="I91" s="31">
        <f t="shared" si="63"/>
        <v>0</v>
      </c>
      <c r="J91" s="31">
        <f t="shared" si="63"/>
        <v>0</v>
      </c>
      <c r="K91" s="31">
        <f t="shared" si="63"/>
        <v>0</v>
      </c>
      <c r="L91" s="31">
        <f t="shared" si="63"/>
        <v>0</v>
      </c>
      <c r="M91" s="31">
        <f t="shared" si="63"/>
        <v>0</v>
      </c>
      <c r="N91" s="31">
        <f t="shared" si="63"/>
        <v>0</v>
      </c>
      <c r="O91" s="31">
        <f t="shared" si="63"/>
        <v>0</v>
      </c>
      <c r="P91" s="31">
        <f t="shared" si="63"/>
        <v>0</v>
      </c>
      <c r="Q91" s="31">
        <f t="shared" si="63"/>
        <v>0</v>
      </c>
      <c r="R91" s="31">
        <f t="shared" si="63"/>
        <v>0</v>
      </c>
      <c r="S91" s="31">
        <f t="shared" si="63"/>
        <v>0</v>
      </c>
      <c r="T91" s="31">
        <f t="shared" si="63"/>
        <v>0</v>
      </c>
      <c r="U91" s="31">
        <f t="shared" si="63"/>
        <v>0</v>
      </c>
      <c r="V91" s="31">
        <f t="shared" si="63"/>
        <v>0</v>
      </c>
      <c r="W91" s="31">
        <f t="shared" si="63"/>
        <v>0</v>
      </c>
      <c r="X91" s="31">
        <f t="shared" si="63"/>
        <v>0</v>
      </c>
      <c r="Y91" s="31">
        <f t="shared" si="63"/>
        <v>0</v>
      </c>
      <c r="Z91" s="31">
        <f t="shared" si="63"/>
        <v>0</v>
      </c>
      <c r="AA91" s="31">
        <f t="shared" si="63"/>
        <v>0</v>
      </c>
      <c r="AB91" s="31">
        <f t="shared" si="63"/>
        <v>0</v>
      </c>
      <c r="AC91" s="31">
        <f t="shared" si="63"/>
        <v>0</v>
      </c>
      <c r="AD91" s="31">
        <f t="shared" si="63"/>
        <v>0</v>
      </c>
      <c r="AE91" s="31">
        <f t="shared" si="63"/>
        <v>0</v>
      </c>
      <c r="AF91" s="79"/>
      <c r="AG91" s="2"/>
      <c r="AH91" s="3"/>
      <c r="AI91" s="4"/>
      <c r="AJ91" s="4"/>
      <c r="AK91" s="7"/>
      <c r="AL91" s="7"/>
      <c r="AM91" s="9"/>
      <c r="AN91" s="8"/>
      <c r="AO91" s="6"/>
      <c r="AP91" s="8"/>
      <c r="AQ91" s="6"/>
      <c r="AR91" s="10"/>
      <c r="AS91" s="5"/>
      <c r="AT91" s="5"/>
      <c r="AU91" s="5"/>
      <c r="AV91" s="30"/>
    </row>
    <row r="92" spans="1:48" ht="25.5" hidden="1" customHeight="1" outlineLevel="1" x14ac:dyDescent="0.2">
      <c r="A92" s="28" t="s">
        <v>5</v>
      </c>
      <c r="B92" s="34" t="str">
        <f t="shared" ref="B92:AE92" si="64">IF(B91&gt;=100,"",IF(B91=2,"",IF(B91&gt;=$AV$9,"no ok","")))</f>
        <v/>
      </c>
      <c r="C92" s="34" t="str">
        <f t="shared" si="64"/>
        <v/>
      </c>
      <c r="D92" s="34" t="str">
        <f t="shared" si="64"/>
        <v/>
      </c>
      <c r="E92" s="34" t="str">
        <f t="shared" si="64"/>
        <v/>
      </c>
      <c r="F92" s="34" t="str">
        <f t="shared" si="64"/>
        <v/>
      </c>
      <c r="G92" s="34" t="str">
        <f t="shared" si="64"/>
        <v/>
      </c>
      <c r="H92" s="34" t="str">
        <f t="shared" si="64"/>
        <v/>
      </c>
      <c r="I92" s="34" t="str">
        <f t="shared" si="64"/>
        <v/>
      </c>
      <c r="J92" s="34" t="str">
        <f t="shared" si="64"/>
        <v/>
      </c>
      <c r="K92" s="34" t="str">
        <f t="shared" si="64"/>
        <v/>
      </c>
      <c r="L92" s="34" t="str">
        <f t="shared" si="64"/>
        <v/>
      </c>
      <c r="M92" s="34" t="str">
        <f t="shared" si="64"/>
        <v/>
      </c>
      <c r="N92" s="34" t="str">
        <f t="shared" si="64"/>
        <v/>
      </c>
      <c r="O92" s="34" t="str">
        <f t="shared" si="64"/>
        <v/>
      </c>
      <c r="P92" s="34" t="str">
        <f t="shared" si="64"/>
        <v/>
      </c>
      <c r="Q92" s="34" t="str">
        <f t="shared" si="64"/>
        <v/>
      </c>
      <c r="R92" s="34" t="str">
        <f t="shared" si="64"/>
        <v/>
      </c>
      <c r="S92" s="34" t="str">
        <f t="shared" si="64"/>
        <v/>
      </c>
      <c r="T92" s="34" t="str">
        <f t="shared" si="64"/>
        <v/>
      </c>
      <c r="U92" s="34" t="str">
        <f t="shared" si="64"/>
        <v/>
      </c>
      <c r="V92" s="34" t="str">
        <f t="shared" si="64"/>
        <v/>
      </c>
      <c r="W92" s="34" t="str">
        <f t="shared" si="64"/>
        <v/>
      </c>
      <c r="X92" s="34" t="str">
        <f t="shared" si="64"/>
        <v/>
      </c>
      <c r="Y92" s="34" t="str">
        <f t="shared" si="64"/>
        <v/>
      </c>
      <c r="Z92" s="34" t="str">
        <f t="shared" si="64"/>
        <v/>
      </c>
      <c r="AA92" s="34" t="str">
        <f t="shared" si="64"/>
        <v/>
      </c>
      <c r="AB92" s="34" t="str">
        <f t="shared" si="64"/>
        <v/>
      </c>
      <c r="AC92" s="34" t="str">
        <f t="shared" si="64"/>
        <v/>
      </c>
      <c r="AD92" s="34" t="str">
        <f t="shared" si="64"/>
        <v/>
      </c>
      <c r="AE92" s="34" t="str">
        <f t="shared" si="64"/>
        <v/>
      </c>
      <c r="AF92" s="81"/>
      <c r="AG92" s="2"/>
      <c r="AH92" s="3"/>
      <c r="AI92" s="4"/>
      <c r="AJ92" s="4"/>
      <c r="AK92" s="7"/>
      <c r="AL92" s="7"/>
      <c r="AM92" s="9"/>
      <c r="AN92" s="8"/>
      <c r="AO92" s="6"/>
      <c r="AP92" s="8"/>
      <c r="AQ92" s="6"/>
      <c r="AR92" s="10"/>
      <c r="AS92" s="5"/>
      <c r="AT92" s="5"/>
      <c r="AU92" s="5"/>
      <c r="AV92" s="30"/>
    </row>
    <row r="93" spans="1:48" ht="25.5" hidden="1" customHeight="1" outlineLevel="1" thickBot="1" x14ac:dyDescent="0.25">
      <c r="A93" s="28" t="s">
        <v>6</v>
      </c>
      <c r="B93" s="75" t="b">
        <f t="shared" ref="B93:AE93" si="65">IF(B92="no ok",IF(B88=1,"X",IF(B89=1,"F","")))</f>
        <v>0</v>
      </c>
      <c r="C93" s="75" t="b">
        <f t="shared" si="65"/>
        <v>0</v>
      </c>
      <c r="D93" s="75" t="b">
        <f t="shared" si="65"/>
        <v>0</v>
      </c>
      <c r="E93" s="75" t="b">
        <f t="shared" si="65"/>
        <v>0</v>
      </c>
      <c r="F93" s="75" t="b">
        <f t="shared" si="65"/>
        <v>0</v>
      </c>
      <c r="G93" s="75" t="b">
        <f t="shared" si="65"/>
        <v>0</v>
      </c>
      <c r="H93" s="75" t="b">
        <f t="shared" si="65"/>
        <v>0</v>
      </c>
      <c r="I93" s="75" t="b">
        <f t="shared" si="65"/>
        <v>0</v>
      </c>
      <c r="J93" s="75" t="b">
        <f t="shared" si="65"/>
        <v>0</v>
      </c>
      <c r="K93" s="75" t="b">
        <f t="shared" si="65"/>
        <v>0</v>
      </c>
      <c r="L93" s="75" t="b">
        <f t="shared" si="65"/>
        <v>0</v>
      </c>
      <c r="M93" s="75" t="b">
        <f t="shared" si="65"/>
        <v>0</v>
      </c>
      <c r="N93" s="75" t="b">
        <f t="shared" si="65"/>
        <v>0</v>
      </c>
      <c r="O93" s="75" t="b">
        <f t="shared" si="65"/>
        <v>0</v>
      </c>
      <c r="P93" s="75" t="b">
        <f t="shared" si="65"/>
        <v>0</v>
      </c>
      <c r="Q93" s="75" t="b">
        <f t="shared" si="65"/>
        <v>0</v>
      </c>
      <c r="R93" s="75" t="b">
        <f t="shared" si="65"/>
        <v>0</v>
      </c>
      <c r="S93" s="75" t="b">
        <f t="shared" si="65"/>
        <v>0</v>
      </c>
      <c r="T93" s="75" t="b">
        <f t="shared" si="65"/>
        <v>0</v>
      </c>
      <c r="U93" s="75" t="b">
        <f t="shared" si="65"/>
        <v>0</v>
      </c>
      <c r="V93" s="75" t="b">
        <f t="shared" si="65"/>
        <v>0</v>
      </c>
      <c r="W93" s="75" t="b">
        <f t="shared" si="65"/>
        <v>0</v>
      </c>
      <c r="X93" s="75" t="b">
        <f t="shared" si="65"/>
        <v>0</v>
      </c>
      <c r="Y93" s="75" t="b">
        <f t="shared" si="65"/>
        <v>0</v>
      </c>
      <c r="Z93" s="75" t="b">
        <f t="shared" si="65"/>
        <v>0</v>
      </c>
      <c r="AA93" s="75" t="b">
        <f t="shared" si="65"/>
        <v>0</v>
      </c>
      <c r="AB93" s="75" t="b">
        <f t="shared" si="65"/>
        <v>0</v>
      </c>
      <c r="AC93" s="75" t="b">
        <f t="shared" si="65"/>
        <v>0</v>
      </c>
      <c r="AD93" s="75" t="b">
        <f t="shared" si="65"/>
        <v>0</v>
      </c>
      <c r="AE93" s="75" t="b">
        <f t="shared" si="65"/>
        <v>0</v>
      </c>
      <c r="AF93" s="83"/>
      <c r="AG93" s="2"/>
      <c r="AH93" s="3"/>
      <c r="AI93" s="4"/>
      <c r="AJ93" s="4"/>
      <c r="AK93" s="7">
        <f>COUNTIF(B93:AF93,"X")/2</f>
        <v>0</v>
      </c>
      <c r="AL93" s="7"/>
      <c r="AM93" s="9"/>
      <c r="AN93" s="8">
        <f>COUNTIF(B93:AF93,"F")/2</f>
        <v>0</v>
      </c>
      <c r="AO93" s="6"/>
      <c r="AP93" s="8"/>
      <c r="AQ93" s="6"/>
      <c r="AR93" s="10"/>
      <c r="AS93" s="5"/>
      <c r="AT93" s="5"/>
      <c r="AU93" s="5"/>
      <c r="AV93" s="30"/>
    </row>
    <row r="94" spans="1:48" ht="25.5" customHeight="1" collapsed="1" x14ac:dyDescent="0.2">
      <c r="A94" s="166">
        <v>12</v>
      </c>
      <c r="B94" s="56"/>
      <c r="C94" s="57"/>
      <c r="D94" s="58"/>
      <c r="E94" s="57"/>
      <c r="F94" s="58"/>
      <c r="G94" s="57"/>
      <c r="H94" s="58"/>
      <c r="I94" s="57"/>
      <c r="J94" s="58"/>
      <c r="K94" s="57"/>
      <c r="L94" s="58"/>
      <c r="M94" s="57"/>
      <c r="N94" s="58"/>
      <c r="O94" s="57"/>
      <c r="P94" s="58"/>
      <c r="Q94" s="57"/>
      <c r="R94" s="58"/>
      <c r="S94" s="57"/>
      <c r="T94" s="58"/>
      <c r="U94" s="57"/>
      <c r="V94" s="58"/>
      <c r="W94" s="57"/>
      <c r="X94" s="58"/>
      <c r="Y94" s="57"/>
      <c r="Z94" s="58"/>
      <c r="AA94" s="57"/>
      <c r="AB94" s="58"/>
      <c r="AC94" s="57"/>
      <c r="AD94" s="58"/>
      <c r="AE94" s="57"/>
      <c r="AF94" s="59"/>
      <c r="AG94" s="168">
        <f>SUM(B94:AF95)*24</f>
        <v>0</v>
      </c>
      <c r="AH94" s="160">
        <f>(((((62-COUNTBLANK(B94:AF95))/2)-(SUM(AP94,AR94:AT95))))/7)*$AE$2-(SUM(AN94,AU94)*($AE$2/5))</f>
        <v>0</v>
      </c>
      <c r="AI94" s="170">
        <f>AG94-AH94</f>
        <v>0</v>
      </c>
      <c r="AJ94" s="109"/>
      <c r="AK94" s="104">
        <f>((COUNTIF(B94:AF95,"X")/2)-AK101)</f>
        <v>0</v>
      </c>
      <c r="AL94" s="103">
        <f>(((((62-COUNTBLANK(B94:AF95))/2)-(SUM(AP94,AR94:AT95))))/7)*2</f>
        <v>0</v>
      </c>
      <c r="AM94" s="103">
        <f>AK94-AL94</f>
        <v>0</v>
      </c>
      <c r="AN94" s="91">
        <f>(COUNTIF(B94:AF95,"F")/2)-AN101</f>
        <v>0</v>
      </c>
      <c r="AO94" s="96">
        <f>(6*((62-(COUNTBLANK(B94:AF95)))/2)/365)</f>
        <v>0</v>
      </c>
      <c r="AP94" s="91">
        <f>COUNTIF(B94:AF95,"V")/2</f>
        <v>0</v>
      </c>
      <c r="AQ94" s="96">
        <f>(35*((62-(COUNTBLANK(B94:AF95)))/2)/365)</f>
        <v>0</v>
      </c>
      <c r="AR94" s="92">
        <f>COUNTIF(B94:AF95,"M")/2+(COUNTIF(B94:AF95,"Ma")/2)</f>
        <v>0</v>
      </c>
      <c r="AS94" s="93">
        <f>COUNTIF(B94:AF95,"I")/2</f>
        <v>0</v>
      </c>
      <c r="AT94" s="93">
        <f>COUNTIF(B94:AF95,"Mi")/2</f>
        <v>0</v>
      </c>
      <c r="AU94" s="96">
        <f>COUNTIF(B94:AF95,"D")/2</f>
        <v>0</v>
      </c>
      <c r="AV94" s="90"/>
    </row>
    <row r="95" spans="1:48" ht="25.5" customHeight="1" thickBot="1" x14ac:dyDescent="0.25">
      <c r="A95" s="167"/>
      <c r="B95" s="60"/>
      <c r="C95" s="61"/>
      <c r="D95" s="62"/>
      <c r="E95" s="61"/>
      <c r="F95" s="62"/>
      <c r="G95" s="61"/>
      <c r="H95" s="62"/>
      <c r="I95" s="61"/>
      <c r="J95" s="62"/>
      <c r="K95" s="61"/>
      <c r="L95" s="62"/>
      <c r="M95" s="61"/>
      <c r="N95" s="62"/>
      <c r="O95" s="61"/>
      <c r="P95" s="62"/>
      <c r="Q95" s="61"/>
      <c r="R95" s="62"/>
      <c r="S95" s="61"/>
      <c r="T95" s="62"/>
      <c r="U95" s="61"/>
      <c r="V95" s="62"/>
      <c r="W95" s="61"/>
      <c r="X95" s="62"/>
      <c r="Y95" s="61"/>
      <c r="Z95" s="62"/>
      <c r="AA95" s="61"/>
      <c r="AB95" s="62"/>
      <c r="AC95" s="61"/>
      <c r="AD95" s="62"/>
      <c r="AE95" s="61"/>
      <c r="AF95" s="63"/>
      <c r="AG95" s="169"/>
      <c r="AH95" s="161"/>
      <c r="AI95" s="171"/>
      <c r="AJ95" s="110"/>
      <c r="AK95" s="104"/>
      <c r="AL95" s="103"/>
      <c r="AM95" s="103"/>
      <c r="AN95" s="183"/>
      <c r="AO95" s="184"/>
      <c r="AP95" s="183"/>
      <c r="AQ95" s="184"/>
      <c r="AR95" s="92"/>
      <c r="AS95" s="93"/>
      <c r="AT95" s="93"/>
      <c r="AU95" s="96"/>
      <c r="AV95" s="90"/>
    </row>
    <row r="96" spans="1:48" ht="25.5" hidden="1" customHeight="1" outlineLevel="1" x14ac:dyDescent="0.2">
      <c r="A96" s="28" t="s">
        <v>1</v>
      </c>
      <c r="B96" s="29">
        <f t="shared" ref="B96:AF96" si="66">COUNTIF(B94:B95,"X")</f>
        <v>0</v>
      </c>
      <c r="C96" s="29">
        <f t="shared" si="66"/>
        <v>0</v>
      </c>
      <c r="D96" s="29">
        <f t="shared" si="66"/>
        <v>0</v>
      </c>
      <c r="E96" s="29">
        <f t="shared" si="66"/>
        <v>0</v>
      </c>
      <c r="F96" s="29">
        <f t="shared" si="66"/>
        <v>0</v>
      </c>
      <c r="G96" s="29">
        <f t="shared" si="66"/>
        <v>0</v>
      </c>
      <c r="H96" s="29">
        <f t="shared" si="66"/>
        <v>0</v>
      </c>
      <c r="I96" s="29">
        <f t="shared" si="66"/>
        <v>0</v>
      </c>
      <c r="J96" s="29">
        <f t="shared" si="66"/>
        <v>0</v>
      </c>
      <c r="K96" s="29">
        <f t="shared" si="66"/>
        <v>0</v>
      </c>
      <c r="L96" s="29">
        <f t="shared" si="66"/>
        <v>0</v>
      </c>
      <c r="M96" s="29">
        <f t="shared" si="66"/>
        <v>0</v>
      </c>
      <c r="N96" s="29">
        <f t="shared" si="66"/>
        <v>0</v>
      </c>
      <c r="O96" s="29">
        <f t="shared" si="66"/>
        <v>0</v>
      </c>
      <c r="P96" s="29">
        <f t="shared" si="66"/>
        <v>0</v>
      </c>
      <c r="Q96" s="29">
        <f t="shared" si="66"/>
        <v>0</v>
      </c>
      <c r="R96" s="29">
        <f t="shared" si="66"/>
        <v>0</v>
      </c>
      <c r="S96" s="29">
        <f t="shared" si="66"/>
        <v>0</v>
      </c>
      <c r="T96" s="29">
        <f t="shared" si="66"/>
        <v>0</v>
      </c>
      <c r="U96" s="29">
        <f t="shared" si="66"/>
        <v>0</v>
      </c>
      <c r="V96" s="29">
        <f t="shared" si="66"/>
        <v>0</v>
      </c>
      <c r="W96" s="29">
        <f t="shared" si="66"/>
        <v>0</v>
      </c>
      <c r="X96" s="29">
        <f t="shared" si="66"/>
        <v>0</v>
      </c>
      <c r="Y96" s="29">
        <f t="shared" si="66"/>
        <v>0</v>
      </c>
      <c r="Z96" s="29">
        <f t="shared" si="66"/>
        <v>0</v>
      </c>
      <c r="AA96" s="29">
        <f t="shared" si="66"/>
        <v>0</v>
      </c>
      <c r="AB96" s="29">
        <f t="shared" si="66"/>
        <v>0</v>
      </c>
      <c r="AC96" s="29">
        <f t="shared" si="66"/>
        <v>0</v>
      </c>
      <c r="AD96" s="29">
        <f t="shared" si="66"/>
        <v>0</v>
      </c>
      <c r="AE96" s="29">
        <f t="shared" si="66"/>
        <v>0</v>
      </c>
      <c r="AF96" s="29">
        <f t="shared" si="66"/>
        <v>0</v>
      </c>
      <c r="AG96" s="14"/>
      <c r="AH96" s="3"/>
      <c r="AI96" s="4"/>
      <c r="AJ96" s="4"/>
      <c r="AK96" s="7"/>
      <c r="AL96" s="7"/>
      <c r="AM96" s="9"/>
      <c r="AN96" s="8"/>
      <c r="AO96" s="6"/>
      <c r="AP96" s="8"/>
      <c r="AQ96" s="6"/>
      <c r="AR96" s="10"/>
      <c r="AS96" s="5"/>
      <c r="AT96" s="5"/>
      <c r="AU96" s="5"/>
      <c r="AV96" s="30"/>
    </row>
    <row r="97" spans="1:48" ht="25.5" hidden="1" customHeight="1" outlineLevel="1" x14ac:dyDescent="0.2">
      <c r="A97" s="28" t="s">
        <v>2</v>
      </c>
      <c r="B97" s="31">
        <f>+(COUNTIF(B94:B95,"F"))</f>
        <v>0</v>
      </c>
      <c r="C97" s="31">
        <f t="shared" ref="C97:AF97" si="67">+(COUNTIF(C94:C95,"F"))</f>
        <v>0</v>
      </c>
      <c r="D97" s="31">
        <f t="shared" si="67"/>
        <v>0</v>
      </c>
      <c r="E97" s="31">
        <f t="shared" si="67"/>
        <v>0</v>
      </c>
      <c r="F97" s="31">
        <f t="shared" si="67"/>
        <v>0</v>
      </c>
      <c r="G97" s="31">
        <f t="shared" si="67"/>
        <v>0</v>
      </c>
      <c r="H97" s="31">
        <f t="shared" si="67"/>
        <v>0</v>
      </c>
      <c r="I97" s="31">
        <f t="shared" si="67"/>
        <v>0</v>
      </c>
      <c r="J97" s="31">
        <f t="shared" si="67"/>
        <v>0</v>
      </c>
      <c r="K97" s="31">
        <f t="shared" si="67"/>
        <v>0</v>
      </c>
      <c r="L97" s="31">
        <f t="shared" si="67"/>
        <v>0</v>
      </c>
      <c r="M97" s="31">
        <f t="shared" si="67"/>
        <v>0</v>
      </c>
      <c r="N97" s="31">
        <f t="shared" si="67"/>
        <v>0</v>
      </c>
      <c r="O97" s="31">
        <f t="shared" si="67"/>
        <v>0</v>
      </c>
      <c r="P97" s="31">
        <f t="shared" si="67"/>
        <v>0</v>
      </c>
      <c r="Q97" s="31">
        <f t="shared" si="67"/>
        <v>0</v>
      </c>
      <c r="R97" s="31">
        <f t="shared" si="67"/>
        <v>0</v>
      </c>
      <c r="S97" s="31">
        <f t="shared" si="67"/>
        <v>0</v>
      </c>
      <c r="T97" s="31">
        <f t="shared" si="67"/>
        <v>0</v>
      </c>
      <c r="U97" s="31">
        <f t="shared" si="67"/>
        <v>0</v>
      </c>
      <c r="V97" s="31">
        <f t="shared" si="67"/>
        <v>0</v>
      </c>
      <c r="W97" s="31">
        <f t="shared" si="67"/>
        <v>0</v>
      </c>
      <c r="X97" s="31">
        <f t="shared" si="67"/>
        <v>0</v>
      </c>
      <c r="Y97" s="31">
        <f t="shared" si="67"/>
        <v>0</v>
      </c>
      <c r="Z97" s="31">
        <f t="shared" si="67"/>
        <v>0</v>
      </c>
      <c r="AA97" s="31">
        <f t="shared" si="67"/>
        <v>0</v>
      </c>
      <c r="AB97" s="31">
        <f t="shared" si="67"/>
        <v>0</v>
      </c>
      <c r="AC97" s="31">
        <f t="shared" si="67"/>
        <v>0</v>
      </c>
      <c r="AD97" s="31">
        <f t="shared" si="67"/>
        <v>0</v>
      </c>
      <c r="AE97" s="31">
        <f t="shared" si="67"/>
        <v>0</v>
      </c>
      <c r="AF97" s="31">
        <f t="shared" si="67"/>
        <v>0</v>
      </c>
      <c r="AG97" s="14"/>
      <c r="AH97" s="3"/>
      <c r="AI97" s="4"/>
      <c r="AJ97" s="4"/>
      <c r="AK97" s="7"/>
      <c r="AL97" s="7"/>
      <c r="AM97" s="9"/>
      <c r="AN97" s="8"/>
      <c r="AO97" s="6"/>
      <c r="AP97" s="8"/>
      <c r="AQ97" s="6"/>
      <c r="AR97" s="10"/>
      <c r="AS97" s="5"/>
      <c r="AT97" s="5"/>
      <c r="AU97" s="5"/>
      <c r="AV97" s="30"/>
    </row>
    <row r="98" spans="1:48" ht="25.5" hidden="1" customHeight="1" outlineLevel="1" x14ac:dyDescent="0.2">
      <c r="A98" s="28" t="s">
        <v>3</v>
      </c>
      <c r="B98" s="31">
        <f>(COUNTIF(B94:B95,"T")+(COUNTIF(B94:B95,"V"))+(COUNTIF(B94:B95,"M"))+(COUNTIF(B94:B95,"I"))+(COUNTIF(B94:B95,"Ma"))+(COUNTIF(B94:B95,"Mi"))+(COUNTIF(B94:B95,"D")))*100</f>
        <v>0</v>
      </c>
      <c r="C98" s="31">
        <f t="shared" ref="C98:AF98" si="68">(COUNTIF(C94:C95,"T")+(COUNTIF(C94:C95,"V"))+(COUNTIF(C94:C95,"M"))+(COUNTIF(C94:C95,"I"))+(COUNTIF(C94:C95,"Ma"))+(COUNTIF(C94:C95,"Mi"))+(COUNTIF(C94:C95,"D")))*100</f>
        <v>0</v>
      </c>
      <c r="D98" s="31">
        <f t="shared" si="68"/>
        <v>0</v>
      </c>
      <c r="E98" s="31">
        <f t="shared" si="68"/>
        <v>0</v>
      </c>
      <c r="F98" s="31">
        <f t="shared" si="68"/>
        <v>0</v>
      </c>
      <c r="G98" s="31">
        <f t="shared" si="68"/>
        <v>0</v>
      </c>
      <c r="H98" s="31">
        <f t="shared" si="68"/>
        <v>0</v>
      </c>
      <c r="I98" s="31">
        <f t="shared" si="68"/>
        <v>0</v>
      </c>
      <c r="J98" s="31">
        <f t="shared" si="68"/>
        <v>0</v>
      </c>
      <c r="K98" s="31">
        <f t="shared" si="68"/>
        <v>0</v>
      </c>
      <c r="L98" s="31">
        <f t="shared" si="68"/>
        <v>0</v>
      </c>
      <c r="M98" s="31">
        <f t="shared" si="68"/>
        <v>0</v>
      </c>
      <c r="N98" s="31">
        <f t="shared" si="68"/>
        <v>0</v>
      </c>
      <c r="O98" s="31">
        <f t="shared" si="68"/>
        <v>0</v>
      </c>
      <c r="P98" s="31">
        <f t="shared" si="68"/>
        <v>0</v>
      </c>
      <c r="Q98" s="31">
        <f t="shared" si="68"/>
        <v>0</v>
      </c>
      <c r="R98" s="31">
        <f t="shared" si="68"/>
        <v>0</v>
      </c>
      <c r="S98" s="31">
        <f t="shared" si="68"/>
        <v>0</v>
      </c>
      <c r="T98" s="31">
        <f t="shared" si="68"/>
        <v>0</v>
      </c>
      <c r="U98" s="31">
        <f t="shared" si="68"/>
        <v>0</v>
      </c>
      <c r="V98" s="31">
        <f t="shared" si="68"/>
        <v>0</v>
      </c>
      <c r="W98" s="31">
        <f t="shared" si="68"/>
        <v>0</v>
      </c>
      <c r="X98" s="31">
        <f t="shared" si="68"/>
        <v>0</v>
      </c>
      <c r="Y98" s="31">
        <f t="shared" si="68"/>
        <v>0</v>
      </c>
      <c r="Z98" s="31">
        <f t="shared" si="68"/>
        <v>0</v>
      </c>
      <c r="AA98" s="31">
        <f t="shared" si="68"/>
        <v>0</v>
      </c>
      <c r="AB98" s="31">
        <f t="shared" si="68"/>
        <v>0</v>
      </c>
      <c r="AC98" s="31">
        <f t="shared" si="68"/>
        <v>0</v>
      </c>
      <c r="AD98" s="31">
        <f t="shared" si="68"/>
        <v>0</v>
      </c>
      <c r="AE98" s="31">
        <f t="shared" si="68"/>
        <v>0</v>
      </c>
      <c r="AF98" s="31">
        <f t="shared" si="68"/>
        <v>0</v>
      </c>
      <c r="AG98" s="14"/>
      <c r="AH98" s="3"/>
      <c r="AI98" s="4"/>
      <c r="AJ98" s="4"/>
      <c r="AK98" s="7"/>
      <c r="AL98" s="7"/>
      <c r="AM98" s="9"/>
      <c r="AN98" s="8"/>
      <c r="AO98" s="6"/>
      <c r="AP98" s="8"/>
      <c r="AQ98" s="6"/>
      <c r="AR98" s="10"/>
      <c r="AS98" s="5"/>
      <c r="AT98" s="5"/>
      <c r="AU98" s="5"/>
      <c r="AV98" s="30"/>
    </row>
    <row r="99" spans="1:48" ht="25.5" hidden="1" customHeight="1" outlineLevel="1" x14ac:dyDescent="0.2">
      <c r="A99" s="28" t="s">
        <v>4</v>
      </c>
      <c r="B99" s="31">
        <f t="shared" ref="B99:AF99" si="69">SUM(B94:B98)</f>
        <v>0</v>
      </c>
      <c r="C99" s="31">
        <f t="shared" si="69"/>
        <v>0</v>
      </c>
      <c r="D99" s="31">
        <f t="shared" si="69"/>
        <v>0</v>
      </c>
      <c r="E99" s="31">
        <f t="shared" si="69"/>
        <v>0</v>
      </c>
      <c r="F99" s="31">
        <f t="shared" si="69"/>
        <v>0</v>
      </c>
      <c r="G99" s="31">
        <f t="shared" si="69"/>
        <v>0</v>
      </c>
      <c r="H99" s="31">
        <f t="shared" si="69"/>
        <v>0</v>
      </c>
      <c r="I99" s="31">
        <f t="shared" si="69"/>
        <v>0</v>
      </c>
      <c r="J99" s="31">
        <f t="shared" si="69"/>
        <v>0</v>
      </c>
      <c r="K99" s="31">
        <f t="shared" si="69"/>
        <v>0</v>
      </c>
      <c r="L99" s="31">
        <f t="shared" si="69"/>
        <v>0</v>
      </c>
      <c r="M99" s="31">
        <f t="shared" si="69"/>
        <v>0</v>
      </c>
      <c r="N99" s="31">
        <f t="shared" si="69"/>
        <v>0</v>
      </c>
      <c r="O99" s="31">
        <f t="shared" si="69"/>
        <v>0</v>
      </c>
      <c r="P99" s="31">
        <f t="shared" si="69"/>
        <v>0</v>
      </c>
      <c r="Q99" s="31">
        <f t="shared" si="69"/>
        <v>0</v>
      </c>
      <c r="R99" s="31">
        <f t="shared" si="69"/>
        <v>0</v>
      </c>
      <c r="S99" s="31">
        <f t="shared" si="69"/>
        <v>0</v>
      </c>
      <c r="T99" s="31">
        <f t="shared" si="69"/>
        <v>0</v>
      </c>
      <c r="U99" s="31">
        <f t="shared" si="69"/>
        <v>0</v>
      </c>
      <c r="V99" s="31">
        <f t="shared" si="69"/>
        <v>0</v>
      </c>
      <c r="W99" s="31">
        <f t="shared" si="69"/>
        <v>0</v>
      </c>
      <c r="X99" s="31">
        <f t="shared" si="69"/>
        <v>0</v>
      </c>
      <c r="Y99" s="31">
        <f t="shared" si="69"/>
        <v>0</v>
      </c>
      <c r="Z99" s="31">
        <f t="shared" si="69"/>
        <v>0</v>
      </c>
      <c r="AA99" s="31">
        <f t="shared" si="69"/>
        <v>0</v>
      </c>
      <c r="AB99" s="31">
        <f t="shared" si="69"/>
        <v>0</v>
      </c>
      <c r="AC99" s="31">
        <f t="shared" si="69"/>
        <v>0</v>
      </c>
      <c r="AD99" s="31">
        <f t="shared" si="69"/>
        <v>0</v>
      </c>
      <c r="AE99" s="31">
        <f t="shared" si="69"/>
        <v>0</v>
      </c>
      <c r="AF99" s="31">
        <f t="shared" si="69"/>
        <v>0</v>
      </c>
      <c r="AG99" s="14"/>
      <c r="AH99" s="3"/>
      <c r="AI99" s="4"/>
      <c r="AJ99" s="4"/>
      <c r="AK99" s="7"/>
      <c r="AL99" s="7"/>
      <c r="AM99" s="9"/>
      <c r="AN99" s="8"/>
      <c r="AO99" s="6"/>
      <c r="AP99" s="8"/>
      <c r="AQ99" s="6"/>
      <c r="AR99" s="10"/>
      <c r="AS99" s="5"/>
      <c r="AT99" s="5"/>
      <c r="AU99" s="5"/>
      <c r="AV99" s="30"/>
    </row>
    <row r="100" spans="1:48" ht="25.5" hidden="1" customHeight="1" outlineLevel="1" x14ac:dyDescent="0.2">
      <c r="A100" s="28" t="s">
        <v>5</v>
      </c>
      <c r="B100" s="34" t="str">
        <f t="shared" ref="B100:AF100" si="70">IF(B99&gt;=100,"",IF(B99=2,"",IF(B99&gt;=$AV$9,"no ok","")))</f>
        <v/>
      </c>
      <c r="C100" s="34" t="str">
        <f t="shared" si="70"/>
        <v/>
      </c>
      <c r="D100" s="34" t="str">
        <f t="shared" si="70"/>
        <v/>
      </c>
      <c r="E100" s="34" t="str">
        <f t="shared" si="70"/>
        <v/>
      </c>
      <c r="F100" s="34" t="str">
        <f t="shared" si="70"/>
        <v/>
      </c>
      <c r="G100" s="34" t="str">
        <f t="shared" si="70"/>
        <v/>
      </c>
      <c r="H100" s="34" t="str">
        <f t="shared" si="70"/>
        <v/>
      </c>
      <c r="I100" s="34" t="str">
        <f t="shared" si="70"/>
        <v/>
      </c>
      <c r="J100" s="34" t="str">
        <f t="shared" si="70"/>
        <v/>
      </c>
      <c r="K100" s="34" t="str">
        <f t="shared" si="70"/>
        <v/>
      </c>
      <c r="L100" s="34" t="str">
        <f t="shared" si="70"/>
        <v/>
      </c>
      <c r="M100" s="34" t="str">
        <f t="shared" si="70"/>
        <v/>
      </c>
      <c r="N100" s="34" t="str">
        <f t="shared" si="70"/>
        <v/>
      </c>
      <c r="O100" s="34" t="str">
        <f t="shared" si="70"/>
        <v/>
      </c>
      <c r="P100" s="34" t="str">
        <f t="shared" si="70"/>
        <v/>
      </c>
      <c r="Q100" s="34" t="str">
        <f t="shared" si="70"/>
        <v/>
      </c>
      <c r="R100" s="34" t="str">
        <f t="shared" si="70"/>
        <v/>
      </c>
      <c r="S100" s="34" t="str">
        <f t="shared" si="70"/>
        <v/>
      </c>
      <c r="T100" s="34" t="str">
        <f t="shared" si="70"/>
        <v/>
      </c>
      <c r="U100" s="34" t="str">
        <f t="shared" si="70"/>
        <v/>
      </c>
      <c r="V100" s="34" t="str">
        <f t="shared" si="70"/>
        <v/>
      </c>
      <c r="W100" s="34" t="str">
        <f t="shared" si="70"/>
        <v/>
      </c>
      <c r="X100" s="34" t="str">
        <f t="shared" si="70"/>
        <v/>
      </c>
      <c r="Y100" s="34" t="str">
        <f t="shared" si="70"/>
        <v/>
      </c>
      <c r="Z100" s="34" t="str">
        <f t="shared" si="70"/>
        <v/>
      </c>
      <c r="AA100" s="34" t="str">
        <f t="shared" si="70"/>
        <v/>
      </c>
      <c r="AB100" s="34" t="str">
        <f t="shared" si="70"/>
        <v/>
      </c>
      <c r="AC100" s="34" t="str">
        <f t="shared" si="70"/>
        <v/>
      </c>
      <c r="AD100" s="34" t="str">
        <f t="shared" si="70"/>
        <v/>
      </c>
      <c r="AE100" s="34" t="str">
        <f t="shared" si="70"/>
        <v/>
      </c>
      <c r="AF100" s="34" t="str">
        <f t="shared" si="70"/>
        <v/>
      </c>
      <c r="AG100" s="14"/>
      <c r="AH100" s="3"/>
      <c r="AI100" s="4"/>
      <c r="AJ100" s="4"/>
      <c r="AK100" s="7"/>
      <c r="AL100" s="7"/>
      <c r="AM100" s="9"/>
      <c r="AN100" s="8"/>
      <c r="AO100" s="19" t="s">
        <v>19</v>
      </c>
      <c r="AP100" s="8"/>
      <c r="AQ100" s="6"/>
      <c r="AR100" s="10"/>
      <c r="AS100" s="5"/>
      <c r="AT100" s="5"/>
      <c r="AU100" s="5"/>
      <c r="AV100" s="30"/>
    </row>
    <row r="101" spans="1:48" ht="25.5" hidden="1" customHeight="1" outlineLevel="1" thickBot="1" x14ac:dyDescent="0.25">
      <c r="A101" s="68" t="s">
        <v>6</v>
      </c>
      <c r="B101" s="69" t="b">
        <f t="shared" ref="B101:AF101" si="71">IF(B100="no ok",IF(B96=1,"X",IF(B97=1,"F","")))</f>
        <v>0</v>
      </c>
      <c r="C101" s="69" t="b">
        <f t="shared" si="71"/>
        <v>0</v>
      </c>
      <c r="D101" s="69" t="b">
        <f t="shared" si="71"/>
        <v>0</v>
      </c>
      <c r="E101" s="69" t="b">
        <f t="shared" si="71"/>
        <v>0</v>
      </c>
      <c r="F101" s="69" t="b">
        <f t="shared" si="71"/>
        <v>0</v>
      </c>
      <c r="G101" s="69" t="b">
        <f t="shared" si="71"/>
        <v>0</v>
      </c>
      <c r="H101" s="69" t="b">
        <f t="shared" si="71"/>
        <v>0</v>
      </c>
      <c r="I101" s="69" t="b">
        <f t="shared" si="71"/>
        <v>0</v>
      </c>
      <c r="J101" s="69" t="b">
        <f t="shared" si="71"/>
        <v>0</v>
      </c>
      <c r="K101" s="69" t="b">
        <f t="shared" si="71"/>
        <v>0</v>
      </c>
      <c r="L101" s="69" t="b">
        <f t="shared" si="71"/>
        <v>0</v>
      </c>
      <c r="M101" s="69" t="b">
        <f t="shared" si="71"/>
        <v>0</v>
      </c>
      <c r="N101" s="69" t="b">
        <f t="shared" si="71"/>
        <v>0</v>
      </c>
      <c r="O101" s="69" t="b">
        <f t="shared" si="71"/>
        <v>0</v>
      </c>
      <c r="P101" s="69" t="b">
        <f t="shared" si="71"/>
        <v>0</v>
      </c>
      <c r="Q101" s="69" t="b">
        <f t="shared" si="71"/>
        <v>0</v>
      </c>
      <c r="R101" s="69" t="b">
        <f t="shared" si="71"/>
        <v>0</v>
      </c>
      <c r="S101" s="69" t="b">
        <f t="shared" si="71"/>
        <v>0</v>
      </c>
      <c r="T101" s="69" t="b">
        <f t="shared" si="71"/>
        <v>0</v>
      </c>
      <c r="U101" s="69" t="b">
        <f t="shared" si="71"/>
        <v>0</v>
      </c>
      <c r="V101" s="69" t="b">
        <f t="shared" si="71"/>
        <v>0</v>
      </c>
      <c r="W101" s="69" t="b">
        <f t="shared" si="71"/>
        <v>0</v>
      </c>
      <c r="X101" s="69" t="b">
        <f t="shared" si="71"/>
        <v>0</v>
      </c>
      <c r="Y101" s="69" t="b">
        <f t="shared" si="71"/>
        <v>0</v>
      </c>
      <c r="Z101" s="69" t="b">
        <f t="shared" si="71"/>
        <v>0</v>
      </c>
      <c r="AA101" s="69" t="b">
        <f t="shared" si="71"/>
        <v>0</v>
      </c>
      <c r="AB101" s="69" t="b">
        <f t="shared" si="71"/>
        <v>0</v>
      </c>
      <c r="AC101" s="69" t="b">
        <f t="shared" si="71"/>
        <v>0</v>
      </c>
      <c r="AD101" s="69" t="b">
        <f t="shared" si="71"/>
        <v>0</v>
      </c>
      <c r="AE101" s="69" t="b">
        <f t="shared" si="71"/>
        <v>0</v>
      </c>
      <c r="AF101" s="69" t="b">
        <f t="shared" si="71"/>
        <v>0</v>
      </c>
      <c r="AG101" s="15"/>
      <c r="AH101" s="16"/>
      <c r="AI101" s="17"/>
      <c r="AJ101" s="17"/>
      <c r="AK101" s="7">
        <f>COUNTIF(B101:AF101,"X")/2</f>
        <v>0</v>
      </c>
      <c r="AL101" s="18">
        <f>SUM(AK13,AK21,AK29,AK37,AK45,AK53,AK61,AK69,AK77,AK85,AK93,AK101)</f>
        <v>0</v>
      </c>
      <c r="AM101" s="9"/>
      <c r="AN101" s="8">
        <f>COUNTIF(B101:AF101,"F")/2</f>
        <v>0</v>
      </c>
      <c r="AO101" s="18">
        <f>SUM(AN13,AN21,AN29,AN37,AN45,AN53,AN61,AN69,AN77,AN85,AN93,AN101)</f>
        <v>0</v>
      </c>
      <c r="AP101" s="8"/>
      <c r="AQ101" s="6"/>
      <c r="AR101" s="10"/>
      <c r="AS101" s="5"/>
      <c r="AT101" s="5"/>
      <c r="AU101" s="5"/>
      <c r="AV101" s="30"/>
    </row>
    <row r="102" spans="1:48" ht="18.75" customHeight="1" collapsed="1" x14ac:dyDescent="0.25">
      <c r="A102" s="35"/>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172" t="s">
        <v>30</v>
      </c>
      <c r="AF102" s="172"/>
      <c r="AG102" s="86">
        <f t="shared" ref="AG102:AT102" si="72">SUM(AG6,AG14,AG22,AG30,AG38,AG46,AG54,AG62,AG70,AG78,AG86,AG94)</f>
        <v>0</v>
      </c>
      <c r="AH102" s="11">
        <f t="shared" si="72"/>
        <v>0</v>
      </c>
      <c r="AI102" s="12"/>
      <c r="AJ102" s="12">
        <f t="shared" si="72"/>
        <v>0</v>
      </c>
      <c r="AK102" s="11">
        <f t="shared" si="72"/>
        <v>0</v>
      </c>
      <c r="AL102" s="11">
        <f t="shared" si="72"/>
        <v>0</v>
      </c>
      <c r="AM102" s="12"/>
      <c r="AN102" s="11">
        <f t="shared" si="72"/>
        <v>0</v>
      </c>
      <c r="AO102" s="85">
        <f t="shared" si="72"/>
        <v>0</v>
      </c>
      <c r="AP102" s="86">
        <f t="shared" si="72"/>
        <v>0</v>
      </c>
      <c r="AQ102" s="84">
        <f t="shared" si="72"/>
        <v>0</v>
      </c>
      <c r="AR102" s="86">
        <f t="shared" si="72"/>
        <v>0</v>
      </c>
      <c r="AS102" s="11">
        <f t="shared" si="72"/>
        <v>0</v>
      </c>
      <c r="AT102" s="11">
        <f t="shared" si="72"/>
        <v>0</v>
      </c>
      <c r="AU102" s="84">
        <f>SUM(AU6,AU14,AU22,AU30,AU38,AU46,AU54,AU62,AU70,AU78,AU86,AU94)</f>
        <v>0</v>
      </c>
      <c r="AV102" s="37"/>
    </row>
    <row r="103" spans="1:48" ht="6.75" customHeight="1" x14ac:dyDescent="0.2">
      <c r="A103" s="35"/>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8"/>
      <c r="AH103" s="35"/>
      <c r="AI103" s="35"/>
      <c r="AJ103" s="35"/>
      <c r="AK103" s="35"/>
      <c r="AL103" s="35"/>
      <c r="AM103" s="1"/>
      <c r="AN103" s="1"/>
      <c r="AO103" s="1"/>
      <c r="AP103" s="1"/>
      <c r="AQ103" s="1"/>
      <c r="AR103" s="1"/>
      <c r="AS103" s="1"/>
      <c r="AT103" s="1"/>
      <c r="AU103" s="1"/>
      <c r="AV103" s="39"/>
    </row>
    <row r="104" spans="1:48" ht="22.5" customHeight="1" x14ac:dyDescent="0.25">
      <c r="A104" s="35"/>
      <c r="B104" s="87" t="s">
        <v>31</v>
      </c>
      <c r="C104" s="40" t="s">
        <v>10</v>
      </c>
      <c r="D104" s="35"/>
      <c r="E104" s="35"/>
      <c r="F104" s="35"/>
      <c r="G104" s="87" t="s">
        <v>34</v>
      </c>
      <c r="H104" s="40" t="s">
        <v>11</v>
      </c>
      <c r="I104" s="35"/>
      <c r="J104" s="35"/>
      <c r="K104" s="35"/>
      <c r="L104" s="87" t="s">
        <v>36</v>
      </c>
      <c r="M104" s="40" t="s">
        <v>12</v>
      </c>
      <c r="N104" s="35"/>
      <c r="O104" s="35"/>
      <c r="P104" s="35"/>
      <c r="Q104" s="35"/>
      <c r="R104" s="87" t="s">
        <v>37</v>
      </c>
      <c r="S104" s="40" t="s">
        <v>13</v>
      </c>
      <c r="T104" s="35"/>
      <c r="U104" s="35"/>
      <c r="V104" s="35"/>
      <c r="W104" s="87" t="s">
        <v>39</v>
      </c>
      <c r="X104" s="40" t="s">
        <v>16</v>
      </c>
      <c r="Y104" s="35"/>
      <c r="Z104" s="35"/>
      <c r="AA104" s="41"/>
      <c r="AB104" s="35"/>
      <c r="AC104" s="35"/>
      <c r="AD104" s="35"/>
      <c r="AE104" s="35"/>
      <c r="AF104" s="42"/>
      <c r="AG104" s="43"/>
      <c r="AH104" s="102" t="s">
        <v>8</v>
      </c>
      <c r="AI104" s="102"/>
      <c r="AJ104" s="35"/>
      <c r="AK104" s="102" t="s">
        <v>18</v>
      </c>
      <c r="AL104" s="102"/>
      <c r="AM104" s="35"/>
      <c r="AN104" s="101" t="s">
        <v>28</v>
      </c>
      <c r="AO104" s="101"/>
      <c r="AP104" s="35"/>
      <c r="AQ104" s="101" t="s">
        <v>27</v>
      </c>
      <c r="AR104" s="101"/>
      <c r="AS104" s="35"/>
      <c r="AT104" s="35"/>
      <c r="AU104" s="35"/>
      <c r="AV104" s="35"/>
    </row>
    <row r="105" spans="1:48" ht="15" customHeight="1" x14ac:dyDescent="0.25">
      <c r="A105" s="35"/>
      <c r="B105" s="44"/>
      <c r="C105" s="40"/>
      <c r="D105" s="35"/>
      <c r="E105" s="35"/>
      <c r="F105" s="35"/>
      <c r="G105" s="44"/>
      <c r="H105" s="40"/>
      <c r="I105" s="35"/>
      <c r="J105" s="35"/>
      <c r="K105" s="35"/>
      <c r="L105" s="44"/>
      <c r="M105" s="40"/>
      <c r="N105" s="35"/>
      <c r="O105" s="35"/>
      <c r="P105" s="35"/>
      <c r="Q105" s="35"/>
      <c r="R105" s="44"/>
      <c r="S105" s="40"/>
      <c r="T105" s="35"/>
      <c r="U105" s="35"/>
      <c r="V105" s="35"/>
      <c r="W105" s="44"/>
      <c r="X105" s="40"/>
      <c r="Y105" s="35"/>
      <c r="Z105" s="35"/>
      <c r="AA105" s="35"/>
      <c r="AB105" s="35"/>
      <c r="AC105" s="35"/>
      <c r="AD105" s="35"/>
      <c r="AE105" s="35"/>
      <c r="AF105" s="53" t="s">
        <v>23</v>
      </c>
      <c r="AG105" s="35"/>
      <c r="AH105" s="105">
        <f>AG102</f>
        <v>0</v>
      </c>
      <c r="AI105" s="106"/>
      <c r="AJ105" s="45"/>
      <c r="AK105" s="105">
        <f>AH102</f>
        <v>0</v>
      </c>
      <c r="AL105" s="106"/>
      <c r="AM105" s="46"/>
      <c r="AN105" s="105">
        <f>AJ102</f>
        <v>0</v>
      </c>
      <c r="AO105" s="106"/>
      <c r="AP105" s="35"/>
      <c r="AQ105" s="105">
        <f>AJ5+(AH105-AH102)-AN105</f>
        <v>0</v>
      </c>
      <c r="AR105" s="106"/>
      <c r="AS105" s="1" t="str">
        <f>IF(AQ105=0,"",IF(AQ105&gt;0,"ora(e) supplementare(i)","ora(e) in negativo"))</f>
        <v/>
      </c>
      <c r="AT105" s="35"/>
      <c r="AU105" s="35"/>
      <c r="AV105" s="35"/>
    </row>
    <row r="106" spans="1:48" ht="3.75" customHeight="1" x14ac:dyDescent="0.25">
      <c r="A106" s="35"/>
      <c r="B106" s="44"/>
      <c r="C106" s="40"/>
      <c r="D106" s="35"/>
      <c r="E106" s="35"/>
      <c r="F106" s="35"/>
      <c r="G106" s="44"/>
      <c r="H106" s="40"/>
      <c r="I106" s="35"/>
      <c r="J106" s="35"/>
      <c r="K106" s="35"/>
      <c r="L106" s="44"/>
      <c r="M106" s="40"/>
      <c r="N106" s="35"/>
      <c r="O106" s="35"/>
      <c r="P106" s="35"/>
      <c r="Q106" s="35"/>
      <c r="R106" s="44"/>
      <c r="S106" s="40"/>
      <c r="T106" s="35"/>
      <c r="U106" s="35"/>
      <c r="V106" s="35"/>
      <c r="W106" s="44"/>
      <c r="X106" s="40"/>
      <c r="Y106" s="35"/>
      <c r="Z106" s="35"/>
      <c r="AA106" s="35"/>
      <c r="AB106" s="35"/>
      <c r="AC106" s="35"/>
      <c r="AD106" s="35"/>
      <c r="AE106" s="35"/>
      <c r="AF106" s="35"/>
      <c r="AG106" s="35"/>
      <c r="AH106" s="13"/>
      <c r="AI106" s="13"/>
      <c r="AJ106" s="45"/>
      <c r="AK106" s="13"/>
      <c r="AL106" s="47"/>
      <c r="AM106" s="46"/>
      <c r="AN106" s="13"/>
      <c r="AO106" s="47"/>
      <c r="AP106" s="35"/>
      <c r="AQ106" s="13"/>
      <c r="AR106" s="47"/>
      <c r="AS106" s="1"/>
      <c r="AT106" s="35"/>
      <c r="AU106" s="35"/>
      <c r="AV106" s="35"/>
    </row>
    <row r="107" spans="1:48" ht="15" customHeight="1" x14ac:dyDescent="0.25">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42"/>
      <c r="AG107" s="48"/>
      <c r="AH107" s="101" t="s">
        <v>24</v>
      </c>
      <c r="AI107" s="101"/>
      <c r="AJ107" s="35"/>
      <c r="AK107" s="101" t="s">
        <v>25</v>
      </c>
      <c r="AL107" s="101"/>
      <c r="AM107" s="35"/>
      <c r="AN107" s="101" t="s">
        <v>26</v>
      </c>
      <c r="AO107" s="101"/>
      <c r="AP107" s="35"/>
      <c r="AQ107" s="101" t="s">
        <v>61</v>
      </c>
      <c r="AR107" s="101"/>
      <c r="AS107" s="35"/>
      <c r="AT107" s="35"/>
      <c r="AU107" s="35"/>
      <c r="AV107" s="35"/>
    </row>
    <row r="108" spans="1:48" ht="15" customHeight="1" x14ac:dyDescent="0.25">
      <c r="A108" s="35"/>
      <c r="B108" s="87" t="s">
        <v>32</v>
      </c>
      <c r="C108" s="40" t="s">
        <v>14</v>
      </c>
      <c r="D108" s="35"/>
      <c r="E108" s="35"/>
      <c r="F108" s="35"/>
      <c r="G108" s="87" t="s">
        <v>33</v>
      </c>
      <c r="H108" s="40" t="s">
        <v>15</v>
      </c>
      <c r="I108" s="35"/>
      <c r="J108" s="35"/>
      <c r="K108" s="35"/>
      <c r="L108" s="87" t="s">
        <v>35</v>
      </c>
      <c r="M108" s="40" t="s">
        <v>57</v>
      </c>
      <c r="N108" s="35"/>
      <c r="O108" s="35"/>
      <c r="P108" s="35"/>
      <c r="Q108" s="35"/>
      <c r="R108" s="87" t="s">
        <v>38</v>
      </c>
      <c r="S108" s="40" t="s">
        <v>17</v>
      </c>
      <c r="T108" s="35"/>
      <c r="U108" s="35"/>
      <c r="V108" s="35"/>
      <c r="W108" s="35"/>
      <c r="X108" s="44"/>
      <c r="Y108" s="35"/>
      <c r="Z108" s="35"/>
      <c r="AA108" s="49"/>
      <c r="AB108" s="35"/>
      <c r="AC108" s="35"/>
      <c r="AD108" s="35"/>
      <c r="AE108" s="35"/>
      <c r="AF108" s="54" t="s">
        <v>20</v>
      </c>
      <c r="AG108" s="35"/>
      <c r="AH108" s="105">
        <f>AK102</f>
        <v>0</v>
      </c>
      <c r="AI108" s="106"/>
      <c r="AJ108" s="35"/>
      <c r="AK108" s="105">
        <f>AL102</f>
        <v>0</v>
      </c>
      <c r="AL108" s="106"/>
      <c r="AM108" s="35"/>
      <c r="AN108" s="107"/>
      <c r="AO108" s="108"/>
      <c r="AP108" s="35"/>
      <c r="AQ108" s="105">
        <f>AM5+(AK108-AH108)-AN108</f>
        <v>0</v>
      </c>
      <c r="AR108" s="106"/>
      <c r="AS108" s="1" t="str">
        <f>IF(AQ108=0,"",IF(AQ108&gt;0,"riposi da concedere/indennizzare","riposi accordati in più"))</f>
        <v/>
      </c>
      <c r="AT108" s="35"/>
      <c r="AU108" s="35"/>
      <c r="AV108" s="35"/>
    </row>
    <row r="109" spans="1:48" ht="6" customHeight="1" x14ac:dyDescent="0.25">
      <c r="A109" s="35"/>
      <c r="B109" s="44"/>
      <c r="C109" s="40"/>
      <c r="D109" s="35"/>
      <c r="E109" s="35"/>
      <c r="F109" s="35"/>
      <c r="G109" s="44"/>
      <c r="H109" s="40"/>
      <c r="I109" s="35"/>
      <c r="J109" s="35"/>
      <c r="K109" s="35"/>
      <c r="L109" s="44"/>
      <c r="M109" s="40"/>
      <c r="N109" s="35"/>
      <c r="O109" s="35"/>
      <c r="P109" s="35"/>
      <c r="Q109" s="35"/>
      <c r="R109" s="44"/>
      <c r="S109" s="40"/>
      <c r="T109" s="35"/>
      <c r="U109" s="35"/>
      <c r="V109" s="35"/>
      <c r="W109" s="35"/>
      <c r="X109" s="44"/>
      <c r="Y109" s="35"/>
      <c r="Z109" s="35"/>
      <c r="AA109" s="49"/>
      <c r="AB109" s="35"/>
      <c r="AC109" s="35"/>
      <c r="AD109" s="35"/>
      <c r="AE109" s="35"/>
      <c r="AF109" s="35"/>
      <c r="AG109" s="35"/>
      <c r="AH109" s="35"/>
      <c r="AI109" s="48"/>
      <c r="AJ109" s="51"/>
      <c r="AK109" s="51"/>
      <c r="AL109" s="52"/>
      <c r="AM109" s="52"/>
      <c r="AN109" s="35"/>
      <c r="AO109" s="35"/>
      <c r="AP109" s="35"/>
      <c r="AQ109" s="52"/>
      <c r="AR109" s="52"/>
      <c r="AS109" s="52"/>
      <c r="AT109" s="35"/>
      <c r="AU109" s="35"/>
      <c r="AV109" s="35"/>
    </row>
    <row r="110" spans="1:48" ht="15" customHeight="1" x14ac:dyDescent="0.25">
      <c r="A110" s="35"/>
      <c r="B110" s="35"/>
      <c r="C110" s="74" t="s">
        <v>29</v>
      </c>
      <c r="D110" s="35"/>
      <c r="E110" s="35"/>
      <c r="F110" s="45"/>
      <c r="G110" s="44"/>
      <c r="H110" s="40"/>
      <c r="I110" s="35"/>
      <c r="J110" s="35"/>
      <c r="K110" s="35"/>
      <c r="L110" s="44"/>
      <c r="M110" s="40"/>
      <c r="N110" s="35"/>
      <c r="O110" s="35"/>
      <c r="P110" s="35"/>
      <c r="Q110" s="35"/>
      <c r="R110" s="44"/>
      <c r="S110" s="44"/>
      <c r="T110" s="44"/>
      <c r="U110" s="44"/>
      <c r="V110" s="44"/>
      <c r="W110" s="44"/>
      <c r="X110" s="44"/>
      <c r="Y110" s="35"/>
      <c r="Z110" s="35"/>
      <c r="AA110" s="49"/>
      <c r="AB110" s="35"/>
      <c r="AC110" s="35"/>
      <c r="AD110" s="35"/>
      <c r="AE110" s="35"/>
      <c r="AF110" s="55" t="s">
        <v>21</v>
      </c>
      <c r="AG110" s="35"/>
      <c r="AH110" s="105">
        <f>AP102</f>
        <v>0</v>
      </c>
      <c r="AI110" s="106"/>
      <c r="AJ110" s="48"/>
      <c r="AK110" s="105">
        <f>AQ102</f>
        <v>0</v>
      </c>
      <c r="AL110" s="106"/>
      <c r="AM110" s="52"/>
      <c r="AN110" s="107"/>
      <c r="AO110" s="108"/>
      <c r="AP110" s="35"/>
      <c r="AQ110" s="105">
        <f>AP5+(AK110-AH110)-AN110</f>
        <v>0</v>
      </c>
      <c r="AR110" s="106"/>
      <c r="AS110" s="1" t="str">
        <f>IF(AQ110=0,"",IF(AQ110&gt;0,"vacanze da concedere/indennizzare","vacanze prese di troppo"))</f>
        <v/>
      </c>
      <c r="AT110" s="35"/>
      <c r="AU110" s="35"/>
      <c r="AV110" s="35"/>
    </row>
    <row r="111" spans="1:48" ht="5.25" customHeight="1" x14ac:dyDescent="0.25">
      <c r="A111" s="35"/>
      <c r="B111" s="44"/>
      <c r="C111" s="65"/>
      <c r="D111" s="64"/>
      <c r="E111" s="35"/>
      <c r="F111" s="35"/>
      <c r="G111" s="44"/>
      <c r="H111" s="40"/>
      <c r="I111" s="35"/>
      <c r="J111" s="35"/>
      <c r="K111" s="35"/>
      <c r="L111" s="44"/>
      <c r="M111" s="40"/>
      <c r="N111" s="35"/>
      <c r="O111" s="35"/>
      <c r="P111" s="35"/>
      <c r="Q111" s="35"/>
      <c r="R111" s="44"/>
      <c r="S111" s="40"/>
      <c r="T111" s="35"/>
      <c r="U111" s="35"/>
      <c r="V111" s="35"/>
      <c r="W111" s="35"/>
      <c r="X111" s="44"/>
      <c r="Y111" s="35"/>
      <c r="Z111" s="35"/>
      <c r="AA111" s="49"/>
      <c r="AB111" s="35"/>
      <c r="AC111" s="35"/>
      <c r="AD111" s="35"/>
      <c r="AE111" s="35"/>
      <c r="AF111" s="48"/>
      <c r="AG111" s="35"/>
      <c r="AH111" s="35"/>
      <c r="AI111" s="35"/>
      <c r="AJ111" s="35"/>
      <c r="AK111" s="35"/>
      <c r="AL111" s="13"/>
      <c r="AM111" s="52"/>
      <c r="AN111" s="35"/>
      <c r="AO111" s="35"/>
      <c r="AP111" s="35"/>
      <c r="AQ111" s="13"/>
      <c r="AR111" s="13"/>
      <c r="AS111" s="35"/>
      <c r="AT111" s="35"/>
      <c r="AU111" s="35"/>
      <c r="AV111" s="35"/>
    </row>
    <row r="112" spans="1:48" ht="15" customHeight="1" x14ac:dyDescent="0.25">
      <c r="A112" s="35"/>
      <c r="B112" s="35"/>
      <c r="C112" s="65"/>
      <c r="D112" s="64"/>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55" t="s">
        <v>22</v>
      </c>
      <c r="AG112" s="42"/>
      <c r="AH112" s="105">
        <f>AN102</f>
        <v>0</v>
      </c>
      <c r="AI112" s="106"/>
      <c r="AJ112" s="50"/>
      <c r="AK112" s="105">
        <f>AO102</f>
        <v>0</v>
      </c>
      <c r="AL112" s="106"/>
      <c r="AM112" s="50"/>
      <c r="AN112" s="107"/>
      <c r="AO112" s="108"/>
      <c r="AP112" s="35"/>
      <c r="AQ112" s="105">
        <f>AN5+(AK112-AH112)-AN112</f>
        <v>0</v>
      </c>
      <c r="AR112" s="106"/>
      <c r="AS112" s="1" t="str">
        <f>IF(AQ112=0,"",IF(AQ112&gt;0,"festivi da concedere/indennizzare","festivi concessi di troppo"))</f>
        <v/>
      </c>
      <c r="AT112" s="1"/>
      <c r="AU112" s="35"/>
      <c r="AV112" s="35"/>
    </row>
    <row r="113" spans="1:48" ht="15" customHeight="1" x14ac:dyDescent="0.2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42"/>
      <c r="AI113" s="35"/>
      <c r="AJ113" s="35"/>
      <c r="AK113" s="50"/>
      <c r="AL113" s="50"/>
      <c r="AM113" s="50"/>
      <c r="AN113" s="50"/>
      <c r="AO113" s="50"/>
      <c r="AP113" s="50"/>
      <c r="AQ113" s="50"/>
      <c r="AR113" s="35"/>
      <c r="AS113" s="35"/>
      <c r="AT113" s="35"/>
      <c r="AU113" s="35"/>
      <c r="AV113" s="35"/>
    </row>
  </sheetData>
  <sheetProtection algorithmName="SHA-512" hashValue="s5sJy8RvCldqdp9UBiFh4MjaWWtTATPOSaDsUpOcZJmpG3I3hC24k6ir1cINekwKChOing3Ave6NN7DgAfEKVw==" saltValue="bWK4cJUB0uXGAY9vzDLfrg==" spinCount="100000" sheet="1" formatCells="0" formatColumns="0" selectLockedCells="1"/>
  <mergeCells count="288">
    <mergeCell ref="AV1:AV3"/>
    <mergeCell ref="AR4:AV5"/>
    <mergeCell ref="AV94:AV95"/>
    <mergeCell ref="AG5:AI5"/>
    <mergeCell ref="AV86:AV87"/>
    <mergeCell ref="AG94:AG95"/>
    <mergeCell ref="AH94:AH95"/>
    <mergeCell ref="AI94:AI95"/>
    <mergeCell ref="AK94:AK95"/>
    <mergeCell ref="AJ94:AJ95"/>
    <mergeCell ref="AR1:AR3"/>
    <mergeCell ref="AS1:AS3"/>
    <mergeCell ref="AT1:AT3"/>
    <mergeCell ref="AU1:AU3"/>
    <mergeCell ref="AT86:AT87"/>
    <mergeCell ref="AU86:AU87"/>
    <mergeCell ref="AS78:AS79"/>
    <mergeCell ref="AT78:AT79"/>
    <mergeCell ref="AU78:AU79"/>
    <mergeCell ref="AT62:AT63"/>
    <mergeCell ref="AN94:AN95"/>
    <mergeCell ref="AO94:AO95"/>
    <mergeCell ref="AR94:AR95"/>
    <mergeCell ref="AS94:AS95"/>
    <mergeCell ref="AP94:AP95"/>
    <mergeCell ref="AQ94:AQ95"/>
    <mergeCell ref="AT94:AT95"/>
    <mergeCell ref="AU94:AU95"/>
    <mergeCell ref="AP86:AP87"/>
    <mergeCell ref="AQ86:AQ87"/>
    <mergeCell ref="AR86:AR87"/>
    <mergeCell ref="AS86:AS87"/>
    <mergeCell ref="AN86:AN87"/>
    <mergeCell ref="AO86:AO87"/>
    <mergeCell ref="AG86:AG87"/>
    <mergeCell ref="AH86:AH87"/>
    <mergeCell ref="AI86:AI87"/>
    <mergeCell ref="AK86:AK87"/>
    <mergeCell ref="AV78:AV79"/>
    <mergeCell ref="AO78:AO79"/>
    <mergeCell ref="AP78:AP79"/>
    <mergeCell ref="AQ78:AQ79"/>
    <mergeCell ref="AR78:AR79"/>
    <mergeCell ref="AG78:AG79"/>
    <mergeCell ref="AH78:AH79"/>
    <mergeCell ref="AI78:AI79"/>
    <mergeCell ref="AK78:AK79"/>
    <mergeCell ref="AL78:AL79"/>
    <mergeCell ref="AM78:AM79"/>
    <mergeCell ref="AN78:AN79"/>
    <mergeCell ref="AP70:AP71"/>
    <mergeCell ref="AQ70:AQ71"/>
    <mergeCell ref="AV62:AV63"/>
    <mergeCell ref="AN70:AN71"/>
    <mergeCell ref="AO70:AO71"/>
    <mergeCell ref="AR62:AR63"/>
    <mergeCell ref="AS62:AS63"/>
    <mergeCell ref="AG70:AG71"/>
    <mergeCell ref="AH70:AH71"/>
    <mergeCell ref="AI70:AI71"/>
    <mergeCell ref="AK70:AK71"/>
    <mergeCell ref="AL70:AL71"/>
    <mergeCell ref="AM70:AM71"/>
    <mergeCell ref="AJ70:AJ71"/>
    <mergeCell ref="AU62:AU63"/>
    <mergeCell ref="AN62:AN63"/>
    <mergeCell ref="AO62:AO63"/>
    <mergeCell ref="AP62:AP63"/>
    <mergeCell ref="AQ62:AQ63"/>
    <mergeCell ref="AT70:AT71"/>
    <mergeCell ref="AU70:AU71"/>
    <mergeCell ref="AV70:AV71"/>
    <mergeCell ref="AR70:AR71"/>
    <mergeCell ref="AS70:AS71"/>
    <mergeCell ref="AL46:AL47"/>
    <mergeCell ref="AM46:AM47"/>
    <mergeCell ref="AV46:AV47"/>
    <mergeCell ref="AP54:AP55"/>
    <mergeCell ref="AQ54:AQ55"/>
    <mergeCell ref="AR54:AR55"/>
    <mergeCell ref="AS54:AS55"/>
    <mergeCell ref="AT54:AT55"/>
    <mergeCell ref="AU54:AU55"/>
    <mergeCell ref="AV54:AV55"/>
    <mergeCell ref="AR46:AR47"/>
    <mergeCell ref="AS46:AS47"/>
    <mergeCell ref="AT46:AT47"/>
    <mergeCell ref="AU46:AU47"/>
    <mergeCell ref="AR38:AR39"/>
    <mergeCell ref="AS38:AS39"/>
    <mergeCell ref="AT30:AT31"/>
    <mergeCell ref="AU30:AU31"/>
    <mergeCell ref="AP30:AP31"/>
    <mergeCell ref="AQ30:AQ31"/>
    <mergeCell ref="AN46:AN47"/>
    <mergeCell ref="AO46:AO47"/>
    <mergeCell ref="AP46:AP47"/>
    <mergeCell ref="AQ46:AQ47"/>
    <mergeCell ref="A78:A79"/>
    <mergeCell ref="A86:A87"/>
    <mergeCell ref="A94:A95"/>
    <mergeCell ref="AO22:AO23"/>
    <mergeCell ref="AG30:AG31"/>
    <mergeCell ref="AH30:AH31"/>
    <mergeCell ref="AI30:AI31"/>
    <mergeCell ref="AK30:AK31"/>
    <mergeCell ref="AL30:AL31"/>
    <mergeCell ref="A46:A47"/>
    <mergeCell ref="A54:A55"/>
    <mergeCell ref="A62:A63"/>
    <mergeCell ref="A70:A71"/>
    <mergeCell ref="AM94:AM95"/>
    <mergeCell ref="AL94:AL95"/>
    <mergeCell ref="AL86:AL87"/>
    <mergeCell ref="AM86:AM87"/>
    <mergeCell ref="AL54:AL55"/>
    <mergeCell ref="AM54:AM55"/>
    <mergeCell ref="AN54:AN55"/>
    <mergeCell ref="AO54:AO55"/>
    <mergeCell ref="AH46:AH47"/>
    <mergeCell ref="AI46:AI47"/>
    <mergeCell ref="AK46:AK47"/>
    <mergeCell ref="AG62:AG63"/>
    <mergeCell ref="AH62:AH63"/>
    <mergeCell ref="AI62:AI63"/>
    <mergeCell ref="AJ54:AJ55"/>
    <mergeCell ref="AI54:AI55"/>
    <mergeCell ref="AJ62:AJ63"/>
    <mergeCell ref="AG54:AG55"/>
    <mergeCell ref="AH54:AH55"/>
    <mergeCell ref="AG46:AG47"/>
    <mergeCell ref="AJ46:AJ47"/>
    <mergeCell ref="AQ1:AQ4"/>
    <mergeCell ref="AQ6:AQ7"/>
    <mergeCell ref="AQ14:AQ15"/>
    <mergeCell ref="A30:A31"/>
    <mergeCell ref="O4:O5"/>
    <mergeCell ref="AK5:AL5"/>
    <mergeCell ref="U4:U5"/>
    <mergeCell ref="V4:V5"/>
    <mergeCell ref="W4:W5"/>
    <mergeCell ref="AJ1:AJ4"/>
    <mergeCell ref="AJ14:AJ15"/>
    <mergeCell ref="AJ22:AJ23"/>
    <mergeCell ref="AJ30:AJ31"/>
    <mergeCell ref="AK14:AK15"/>
    <mergeCell ref="AJ6:AJ7"/>
    <mergeCell ref="AL14:AL15"/>
    <mergeCell ref="AM14:AM15"/>
    <mergeCell ref="AM22:AM23"/>
    <mergeCell ref="AM30:AM31"/>
    <mergeCell ref="AI6:AI7"/>
    <mergeCell ref="AN22:AN23"/>
    <mergeCell ref="A6:A7"/>
    <mergeCell ref="AG6:AG7"/>
    <mergeCell ref="AL6:AL7"/>
    <mergeCell ref="AE102:AF102"/>
    <mergeCell ref="H4:H5"/>
    <mergeCell ref="I4:I5"/>
    <mergeCell ref="J4:J5"/>
    <mergeCell ref="K4:K5"/>
    <mergeCell ref="X4:X5"/>
    <mergeCell ref="P4:P5"/>
    <mergeCell ref="AD4:AD5"/>
    <mergeCell ref="AE4:AE5"/>
    <mergeCell ref="N4:N5"/>
    <mergeCell ref="T4:T5"/>
    <mergeCell ref="S4:S5"/>
    <mergeCell ref="Y4:Y5"/>
    <mergeCell ref="Z4:Z5"/>
    <mergeCell ref="AA4:AA5"/>
    <mergeCell ref="AB4:AB5"/>
    <mergeCell ref="AF4:AF5"/>
    <mergeCell ref="AC4:AC5"/>
    <mergeCell ref="AJ38:AJ39"/>
    <mergeCell ref="AM38:AM39"/>
    <mergeCell ref="AK38:AK39"/>
    <mergeCell ref="A22:A23"/>
    <mergeCell ref="AG22:AG23"/>
    <mergeCell ref="AH22:AH23"/>
    <mergeCell ref="AI22:AI23"/>
    <mergeCell ref="A14:A15"/>
    <mergeCell ref="AG14:AG15"/>
    <mergeCell ref="A38:A39"/>
    <mergeCell ref="AL38:AL39"/>
    <mergeCell ref="AK22:AK23"/>
    <mergeCell ref="AG38:AG39"/>
    <mergeCell ref="AH38:AH39"/>
    <mergeCell ref="AI38:AI39"/>
    <mergeCell ref="AL22:AL23"/>
    <mergeCell ref="AN1:AN4"/>
    <mergeCell ref="AP1:AP4"/>
    <mergeCell ref="AL1:AL4"/>
    <mergeCell ref="AM1:AM4"/>
    <mergeCell ref="AO1:AO4"/>
    <mergeCell ref="AO6:AO7"/>
    <mergeCell ref="AN6:AN7"/>
    <mergeCell ref="AN14:AN15"/>
    <mergeCell ref="AH6:AH7"/>
    <mergeCell ref="AH14:AH15"/>
    <mergeCell ref="AK6:AK7"/>
    <mergeCell ref="AM6:AM7"/>
    <mergeCell ref="AK1:AK4"/>
    <mergeCell ref="AI1:AI4"/>
    <mergeCell ref="AI14:AI15"/>
    <mergeCell ref="AO14:AO15"/>
    <mergeCell ref="AG1:AG4"/>
    <mergeCell ref="AH1:AH4"/>
    <mergeCell ref="A1:I3"/>
    <mergeCell ref="J1:R1"/>
    <mergeCell ref="S1:AF1"/>
    <mergeCell ref="J2:R3"/>
    <mergeCell ref="S2:V3"/>
    <mergeCell ref="W2:Z3"/>
    <mergeCell ref="AE2:AF3"/>
    <mergeCell ref="AA2:AD3"/>
    <mergeCell ref="B4:B5"/>
    <mergeCell ref="G4:G5"/>
    <mergeCell ref="Q4:Q5"/>
    <mergeCell ref="R4:R5"/>
    <mergeCell ref="L4:L5"/>
    <mergeCell ref="M4:M5"/>
    <mergeCell ref="C4:C5"/>
    <mergeCell ref="D4:D5"/>
    <mergeCell ref="E4:E5"/>
    <mergeCell ref="F4:F5"/>
    <mergeCell ref="AH112:AI112"/>
    <mergeCell ref="AK110:AL110"/>
    <mergeCell ref="AK112:AL112"/>
    <mergeCell ref="AK108:AL108"/>
    <mergeCell ref="AJ78:AJ79"/>
    <mergeCell ref="AJ86:AJ87"/>
    <mergeCell ref="AH108:AI108"/>
    <mergeCell ref="AH110:AI110"/>
    <mergeCell ref="AH105:AI105"/>
    <mergeCell ref="AH107:AI107"/>
    <mergeCell ref="AH104:AI104"/>
    <mergeCell ref="AK107:AL107"/>
    <mergeCell ref="AK105:AL105"/>
    <mergeCell ref="AQ112:AR112"/>
    <mergeCell ref="AQ105:AR105"/>
    <mergeCell ref="AN107:AO107"/>
    <mergeCell ref="AQ107:AR107"/>
    <mergeCell ref="AN108:AO108"/>
    <mergeCell ref="AN110:AO110"/>
    <mergeCell ref="AN112:AO112"/>
    <mergeCell ref="AN105:AO105"/>
    <mergeCell ref="AQ108:AR108"/>
    <mergeCell ref="AQ110:AR110"/>
    <mergeCell ref="AQ104:AR104"/>
    <mergeCell ref="AV14:AV15"/>
    <mergeCell ref="AV22:AV23"/>
    <mergeCell ref="AT14:AT15"/>
    <mergeCell ref="AU14:AU15"/>
    <mergeCell ref="AT22:AT23"/>
    <mergeCell ref="AR30:AR31"/>
    <mergeCell ref="AS30:AS31"/>
    <mergeCell ref="AK104:AL104"/>
    <mergeCell ref="AN104:AO104"/>
    <mergeCell ref="AL62:AL63"/>
    <mergeCell ref="AN30:AN31"/>
    <mergeCell ref="AO30:AO31"/>
    <mergeCell ref="AN38:AN39"/>
    <mergeCell ref="AO38:AO39"/>
    <mergeCell ref="AK62:AK63"/>
    <mergeCell ref="AK54:AK55"/>
    <mergeCell ref="AM62:AM63"/>
    <mergeCell ref="AT38:AT39"/>
    <mergeCell ref="AU38:AU39"/>
    <mergeCell ref="AV30:AV31"/>
    <mergeCell ref="AV38:AV39"/>
    <mergeCell ref="AP38:AP39"/>
    <mergeCell ref="AQ38:AQ39"/>
    <mergeCell ref="AV6:AV7"/>
    <mergeCell ref="AP22:AP23"/>
    <mergeCell ref="AR22:AR23"/>
    <mergeCell ref="AS22:AS23"/>
    <mergeCell ref="AT6:AT7"/>
    <mergeCell ref="AU6:AU7"/>
    <mergeCell ref="AR14:AR15"/>
    <mergeCell ref="AR9:AT9"/>
    <mergeCell ref="AS14:AS15"/>
    <mergeCell ref="AP6:AP7"/>
    <mergeCell ref="AS6:AS7"/>
    <mergeCell ref="AU22:AU23"/>
    <mergeCell ref="AR6:AR7"/>
    <mergeCell ref="AP14:AP15"/>
    <mergeCell ref="AQ22:AQ23"/>
  </mergeCells>
  <phoneticPr fontId="5" type="noConversion"/>
  <conditionalFormatting sqref="B7 D7 F7 H7 J7 L7 N7 P7 R7 T7 V7 X7 Z7 AB7 AD7 AF7 B55 D55 F55 D63 F63 H63 J63 L63 N63 P63 R63 T63 V63 X63 Z63 AB63 B63 B71 D71 F71 H71 J71 L71 N71 P71 R71 T71 V71 X71 Z71 AB71 AD71 B79 D15 F15 H15 J15 P15 R15 T15 V15 X15 Z15 B87 D87 D79 F79 AD63 F87 H87 J87 L87 N87 P87 R87 T87 V87 X87 Z87 AB87 AD87 AF71 H79 J79 L79 N79 P79 R79 T79 V79 X79 Z79 AB79 AD79 AF79 AF87 D23 H55 J55 F23 H23 J23 L23 N23 P23 R23 T23 V23 X23 Z23 AB23 AF31 B23 L55 N55 D31 F31 H31 J31 L31 N31 P31 R31 T31 V31 X31 Z31 AB31 D39 P55 R55 T55 F39 H39 J39 L39 N39 P39 R39 T39 V39 X39 Z39 AB39 AF47 V55 B39 B47 D47 F47 H47 J47 L47 N47 P47 R47 T47 V47 X47 Z47 X55 Z55 AB55 L15 N15 AD23 AF23 AD31 B31 AD39 AF39 AB47 AD47 AD55 AF55 AF63 B95 D95 F95 H95 J95 L95 N95 P95 R95 T95 V95 X95 Z95 AB95 AD95 AF95 AE15:AF15 AB15">
    <cfRule type="expression" dxfId="4" priority="1" stopIfTrue="1">
      <formula>B12="no ok"</formula>
    </cfRule>
  </conditionalFormatting>
  <conditionalFormatting sqref="B70:AF70 B38:AF38 B6:AF6 B46:AF46 B62:AF62 B78:AF78 B86:AF86 B54:AF54 B30:AF30 B22:AF22 B94:AF94 B14:AF14">
    <cfRule type="expression" dxfId="3" priority="2" stopIfTrue="1">
      <formula>B12="no ok"</formula>
    </cfRule>
  </conditionalFormatting>
  <conditionalFormatting sqref="AC15:AD15 B15:C15 E15 G15 I15 K15 O15 Q15 S15 U15 W15 Y15 AA15 M15 C7 E7 G7 I7 K7 M7 O7 Q7 S7 U7 W7 Y7 AA7 AC7 AE7 C23 E23 G23 I23 K23 M23 O23 Q23 S23 U23 W23 Y23 AA23 AC23 AE23 C31 E31 G31 I31 K31 M31 O31 Q31 S31 U31 W31 Y31 AA31 AC31 AE31 C39 E39 G39 I39 K39 M39 O39 Q39 S39 U39 W39 Y39 AA39 AC39 AE39 C47 E47 G47 I47 K47 M47 O47 Q47 S47 U47 W47 Y47 AA47 AC47 AE47 C55 E55 G55 I55 K55 M55 O55 Q55 S55 U55 W55 Y55 AA55 AC55 AE55 C63 E63 G63 I63 K63 M63 O63 Q63 S63 U63 W63 Y63 AA63 AC63 AE63 C71 E71 G71 I71 K71 M71 O71 Q71 S71 U71 W71 Y71 AA71 AC71 AE71 C79 E79 G79 I79 K79 M79 O79 Q79 S79 U79 W79 Y79 AA79 AC79 AE79 C87 E87 G87 I87 K87 M87 O87 Q87 S87 U87 W87 Y87 AA87 AC87 AE87 C95 E95 G95 I95 K95 M95 O95 Q95 S95 U95 W95 Y95 AA95 AC95 AE95">
    <cfRule type="expression" dxfId="2" priority="3" stopIfTrue="1">
      <formula>B12="no ok"</formula>
    </cfRule>
  </conditionalFormatting>
  <conditionalFormatting sqref="B1:AF5 AW1:AX5 AK22:AV102 AS6:AT8 AK1:AP13 AQ5:AQ13 AR16:AU18 A24:AF29 AK14:AU15 AU6:AU13 AS10:AT13 AK16:AQ21 AR6:AR13 AR19:AV21 AV6:AV18 B16:AI21 AQ1:AV1 B40:AF45 B48:AF53 B64:AF69 B80:AF85 B56:AF61 AW7:AX93 AY1:AY93 AH6:AI15 B88:AI93 B8:AF13 AG22:AI31 AG38:AI87 B72:AF77 B32:AI37 AJ1:AJ102 AG1:AG15 AH1:AI4 AW94:AY102 A1:A23 A30:A95 AG94:AI102 A96:AF102">
    <cfRule type="expression" dxfId="1" priority="4" stopIfTrue="1">
      <formula>"""Si($B$10=""""PDR"""")"</formula>
    </cfRule>
  </conditionalFormatting>
  <conditionalFormatting sqref="AR4">
    <cfRule type="cellIs" dxfId="0" priority="5" stopIfTrue="1" operator="equal">
      <formula>$AO$100</formula>
    </cfRule>
  </conditionalFormatting>
  <dataValidations xWindow="456" yWindow="177" count="4">
    <dataValidation type="decimal" allowBlank="1" showInputMessage="1" showErrorMessage="1" error="50h max. " prompt="Inserire la durata media col formato ora.centisimi" sqref="AE2:AF3" xr:uid="{00000000-0002-0000-0000-000000000000}">
      <formula1>0</formula1>
      <formula2>50</formula2>
    </dataValidation>
    <dataValidation type="date" allowBlank="1" showInputMessage="1" showErrorMessage="1" error="Valable depuis le 01.01.2010" sqref="S2:V3" xr:uid="{00000000-0002-0000-0000-000001000000}">
      <formula1>40179</formula1>
      <formula2>53692</formula2>
    </dataValidation>
    <dataValidation type="date" allowBlank="1" showInputMessage="1" showErrorMessage="1" sqref="W2:Z3" xr:uid="{00000000-0002-0000-0000-000002000000}">
      <formula1>40179</formula1>
      <formula2>53692</formula2>
    </dataValidation>
    <dataValidation allowBlank="1" showInputMessage="1" showErrorMessage="1" prompt="Inserire il saldo delle ore col formato centesimi" sqref="AJ5" xr:uid="{00000000-0002-0000-0000-000003000000}"/>
  </dataValidations>
  <printOptions horizontalCentered="1" verticalCentered="1"/>
  <pageMargins left="0.19685039370078741" right="0.15748031496062992" top="0.62992125984251968" bottom="0.19685039370078741" header="0.15748031496062992" footer="0.19685039370078741"/>
  <pageSetup paperSize="9" scale="56" orientation="landscape" r:id="rId1"/>
  <headerFooter>
    <oddHeader>&amp;L&amp;13
   CCNL
   Contratto collettivo nazionale dell'industria alberghiera e della ristorazione&amp;C&amp;13
Dufourstrasse 23
CP 357 - 4010 Basilea&amp;R&amp;13
Vers.INF.IT 01.21 &amp;K00+000L</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6</vt:i4>
      </vt:variant>
    </vt:vector>
  </HeadingPairs>
  <TitlesOfParts>
    <vt:vector size="7" baseType="lpstr">
      <vt:lpstr>Versione informatica</vt:lpstr>
      <vt:lpstr>_A69999</vt:lpstr>
      <vt:lpstr>_A70000</vt:lpstr>
      <vt:lpstr>_A80000</vt:lpstr>
      <vt:lpstr>_A90000</vt:lpstr>
      <vt:lpstr>_A99999</vt:lpstr>
      <vt:lpstr>'Versione informatica'!Druckbereich</vt:lpstr>
    </vt:vector>
  </TitlesOfParts>
  <Manager>HMO&gt;QCH</Manager>
  <Company>L-GAV / CCNT / CCNL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Controllo dell'orario di lavoro CCNL</dc:title>
  <dc:creator>UC per il CCNL;Basilea</dc:creator>
  <cp:lastModifiedBy>AGE</cp:lastModifiedBy>
  <cp:lastPrinted>2021-01-27T07:02:21Z</cp:lastPrinted>
  <dcterms:created xsi:type="dcterms:W3CDTF">2006-11-15T15:37:43Z</dcterms:created>
  <dcterms:modified xsi:type="dcterms:W3CDTF">2026-01-09T12:42:01Z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rôle du Travail CCNT F">
    <vt:lpwstr>15.07.09 QCH</vt:lpwstr>
  </property>
</Properties>
</file>